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6" windowHeight="7752"/>
  </bookViews>
  <sheets>
    <sheet name="grafikon budze za izb 2007 2020" sheetId="1" r:id="rId1"/>
    <sheet name="tabela budzet za izbore 2020" sheetId="2" r:id="rId2"/>
  </sheets>
  <calcPr calcId="144525"/>
</workbook>
</file>

<file path=xl/calcChain.xml><?xml version="1.0" encoding="utf-8"?>
<calcChain xmlns="http://schemas.openxmlformats.org/spreadsheetml/2006/main">
  <c r="J56" i="1" l="1"/>
  <c r="J55" i="1" l="1"/>
  <c r="J54" i="1"/>
  <c r="J53" i="1"/>
  <c r="J52" i="1"/>
  <c r="J51" i="1"/>
  <c r="J50" i="1"/>
  <c r="F4" i="2" l="1"/>
  <c r="K13" i="1" l="1"/>
  <c r="K14" i="1"/>
  <c r="K15" i="1"/>
  <c r="K16" i="1"/>
  <c r="K17" i="1"/>
  <c r="K18" i="1"/>
  <c r="K12" i="1"/>
  <c r="A8" i="2"/>
  <c r="C8" i="2" s="1"/>
  <c r="E8" i="2" s="1"/>
  <c r="B4" i="2"/>
  <c r="B3" i="2"/>
  <c r="E4" i="2"/>
  <c r="E3" i="2"/>
  <c r="G4" i="2"/>
  <c r="G3" i="2"/>
  <c r="G8" i="2" l="1"/>
  <c r="B8" i="2"/>
  <c r="D8" i="2" s="1"/>
  <c r="F8" i="2" s="1"/>
  <c r="H8" i="2" l="1"/>
</calcChain>
</file>

<file path=xl/sharedStrings.xml><?xml version="1.0" encoding="utf-8"?>
<sst xmlns="http://schemas.openxmlformats.org/spreadsheetml/2006/main" count="53" uniqueCount="37">
  <si>
    <t>Sredstva iz budžeta Republike za izbornu kampanju EUR</t>
  </si>
  <si>
    <t>Sredstva iz budžeta Republike za izbornu kampanju RSD</t>
  </si>
  <si>
    <t>Projekcija broja lista</t>
  </si>
  <si>
    <t>Ukupan iznos za dodelu pre izborne kampanje po listi</t>
  </si>
  <si>
    <t>Ukupan iznos koji se deli pre izbora</t>
  </si>
  <si>
    <t>Projekcija po listi EUR</t>
  </si>
  <si>
    <t>Ukupno za raspodelu pre izbora EUR</t>
  </si>
  <si>
    <t>Sredstva iz budžeta za izbornu kampanju na osnovu uspeha RSD</t>
  </si>
  <si>
    <t>Sredstva iz budžeta za izbornu kampanju na osnovu uspeha EUR</t>
  </si>
  <si>
    <t>Budžetska dotacija po osvojenom poslaničkom mestu RSD</t>
  </si>
  <si>
    <t>Budžetska dotacija po osvojenom poslaničkom mestu EUR</t>
  </si>
  <si>
    <t>Iznos koji dobija lista koja pređe cenzus od 3%</t>
  </si>
  <si>
    <t>Iznos koji dobija lista koja pređe cenzus od 3% EUR</t>
  </si>
  <si>
    <t>Iznos koji dobija lista koja osvoji 126 mandata RSD</t>
  </si>
  <si>
    <t>Ukupna izdvajanja su 0.7 posto poreskih prihoda budžeta</t>
  </si>
  <si>
    <t>Proračun po kursu 117.5 dinara za evro</t>
  </si>
  <si>
    <t>Liste koje osvoje mandate stiču pravo na učešće u raspodeli 80% raspoloživih sredstava</t>
  </si>
  <si>
    <t>Sredstva se raspodeljuju jednako po osvojenom mandatu</t>
  </si>
  <si>
    <t>iznos RSD</t>
  </si>
  <si>
    <t>iznos EUR</t>
  </si>
  <si>
    <t>par 2007</t>
  </si>
  <si>
    <t>par 2008</t>
  </si>
  <si>
    <t>par 2012</t>
  </si>
  <si>
    <t>par 2014</t>
  </si>
  <si>
    <t>par 2016</t>
  </si>
  <si>
    <t>pr 2017</t>
  </si>
  <si>
    <t>par 2020</t>
  </si>
  <si>
    <t>Raspodela sredstava iz budžeta za izbornu kampanju 2020</t>
  </si>
  <si>
    <t>Lista koja dobije preko 3% imaće najmanje 8 mandata</t>
  </si>
  <si>
    <t>Sredstava na koju stiče pravo lista koja dobije apsolutnu većinu mandata</t>
  </si>
  <si>
    <t>Liste koje zatraže budžetska sredstva i polože izborno jemstvo sredstva dele "avans" na jednake delove</t>
  </si>
  <si>
    <t xml:space="preserve">Transparentnost - Srbija mart 2020 </t>
  </si>
  <si>
    <t>Godina izbora</t>
  </si>
  <si>
    <t>kurs na dan izbora</t>
  </si>
  <si>
    <t>2016. je učestvovalo 20 podnosilaca izbornih lista, do sada je učešće najavilo 16</t>
  </si>
  <si>
    <t>Iznos koji bi dobila jedna proglašena izborna lista u slučaju da ih bude 20, odnosno 16</t>
  </si>
  <si>
    <t>Iznos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</si>
</sst>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3" fontId="2" fillId="0" borderId="0" xfId="0" applyNumberFormat="1" applyFont="1" applyAlignment="1">
      <alignment horizontal="right" indent="3" readingOrder="1"/>
    </xf>
    <xf numFmtId="3" fontId="3" fillId="0" borderId="0" xfId="0" applyNumberFormat="1" applyFont="1" applyAlignment="1">
      <alignment horizontal="right" indent="3" readingOrder="1"/>
    </xf>
    <xf numFmtId="0" fontId="0" fillId="0" borderId="1" xfId="0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1" fillId="0" borderId="1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/>
    <xf numFmtId="0" fontId="1" fillId="2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1" fillId="0" borderId="1" xfId="0" applyNumberFormat="1" applyFont="1" applyBorder="1"/>
    <xf numFmtId="2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textRotation="180" wrapText="1"/>
    </xf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68809755053779"/>
          <c:y val="2.0884735403967729E-2"/>
          <c:w val="0.84107826913377493"/>
          <c:h val="0.92400739435291324"/>
        </c:manualLayout>
      </c:layout>
      <c:lineChart>
        <c:grouping val="stacked"/>
        <c:varyColors val="0"/>
        <c:ser>
          <c:idx val="0"/>
          <c:order val="0"/>
          <c:dLbls>
            <c:dLbl>
              <c:idx val="3"/>
              <c:layout>
                <c:manualLayout>
                  <c:x val="-2.6469031233456921E-2"/>
                  <c:y val="6.502395619438740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0584083289218285E-3"/>
                  <c:y val="-4.791238877481175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'grafikon budze za izb 2007 2020'!$I$12:$I$18</c:f>
              <c:strCache>
                <c:ptCount val="7"/>
                <c:pt idx="0">
                  <c:v>par 2007</c:v>
                </c:pt>
                <c:pt idx="1">
                  <c:v>par 2008</c:v>
                </c:pt>
                <c:pt idx="2">
                  <c:v>par 2012</c:v>
                </c:pt>
                <c:pt idx="3">
                  <c:v>par 2014</c:v>
                </c:pt>
                <c:pt idx="4">
                  <c:v>par 2016</c:v>
                </c:pt>
                <c:pt idx="5">
                  <c:v>pr 2017</c:v>
                </c:pt>
                <c:pt idx="6">
                  <c:v>par 2020</c:v>
                </c:pt>
              </c:strCache>
            </c:strRef>
          </c:cat>
          <c:val>
            <c:numRef>
              <c:f>'grafikon budze za izb 2007 2020'!$J$12:$J$18</c:f>
              <c:numCache>
                <c:formatCode>#,##0.00</c:formatCode>
                <c:ptCount val="7"/>
                <c:pt idx="0">
                  <c:v>323026000</c:v>
                </c:pt>
                <c:pt idx="1">
                  <c:v>421667856.25</c:v>
                </c:pt>
                <c:pt idx="2">
                  <c:v>843228179</c:v>
                </c:pt>
                <c:pt idx="3">
                  <c:v>802400000</c:v>
                </c:pt>
                <c:pt idx="4">
                  <c:v>580650000</c:v>
                </c:pt>
                <c:pt idx="5">
                  <c:v>641760000</c:v>
                </c:pt>
                <c:pt idx="6">
                  <c:v>792470000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943360"/>
        <c:axId val="208982016"/>
      </c:lineChart>
      <c:catAx>
        <c:axId val="20894336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08982016"/>
        <c:crosses val="autoZero"/>
        <c:auto val="1"/>
        <c:lblAlgn val="ctr"/>
        <c:lblOffset val="100"/>
        <c:noMultiLvlLbl val="0"/>
      </c:catAx>
      <c:valAx>
        <c:axId val="2089820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0894336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8851484338758"/>
          <c:y val="3.4890965732087227E-2"/>
          <c:w val="0.86432014264292245"/>
          <c:h val="0.91477067235754406"/>
        </c:manualLayout>
      </c:layout>
      <c:lineChart>
        <c:grouping val="stacked"/>
        <c:varyColors val="0"/>
        <c:ser>
          <c:idx val="0"/>
          <c:order val="0"/>
          <c:tx>
            <c:strRef>
              <c:f>'grafikon budze za izb 2007 2020'!$J$49</c:f>
              <c:strCache>
                <c:ptCount val="1"/>
                <c:pt idx="0">
                  <c:v>Iznos EUR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6487209127848335E-2"/>
                  <c:y val="-5.32619204129729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par 2007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4.024.243,18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41015781786266"/>
                      <c:h val="7.2735659772049502E-2"/>
                    </c:manualLayout>
                  </c15:layout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par 2008</a:t>
                    </a:r>
                  </a:p>
                  <a:p>
                    <a:r>
                      <a:rPr lang="en-US"/>
                      <a:t>5.049.079,99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648720912784839E-2"/>
                  <c:y val="-4.026615918224006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par 2012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7.535.551,20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41015781786266"/>
                      <c:h val="6.7537478071450024E-2"/>
                    </c:manualLayout>
                  </c15:layout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par</a:t>
                    </a:r>
                    <a:r>
                      <a:rPr lang="en-US" baseline="0"/>
                      <a:t> 2014</a:t>
                    </a:r>
                  </a:p>
                  <a:p>
                    <a:r>
                      <a:rPr lang="en-US" baseline="0"/>
                      <a:t>6.920.224,23</a:t>
                    </a:r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par</a:t>
                    </a:r>
                    <a:r>
                      <a:rPr lang="en-US" baseline="0"/>
                      <a:t> 2016</a:t>
                    </a:r>
                  </a:p>
                  <a:p>
                    <a:r>
                      <a:rPr lang="en-US" baseline="0"/>
                      <a:t>4.726.111,02</a:t>
                    </a:r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par</a:t>
                    </a:r>
                    <a:r>
                      <a:rPr lang="en-US" baseline="0"/>
                      <a:t> 2017</a:t>
                    </a:r>
                  </a:p>
                  <a:p>
                    <a:r>
                      <a:rPr lang="en-US" baseline="0"/>
                      <a:t>5.177.153,92</a:t>
                    </a:r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'grafikon budze za izb 2007 2020'!$I$50:$I$56</c:f>
              <c:strCache>
                <c:ptCount val="7"/>
                <c:pt idx="0">
                  <c:v>par 2007</c:v>
                </c:pt>
                <c:pt idx="1">
                  <c:v>par 2008</c:v>
                </c:pt>
                <c:pt idx="2">
                  <c:v>par 2012</c:v>
                </c:pt>
                <c:pt idx="3">
                  <c:v>par 2014</c:v>
                </c:pt>
                <c:pt idx="4">
                  <c:v>par 2016</c:v>
                </c:pt>
                <c:pt idx="5">
                  <c:v>pr 2017</c:v>
                </c:pt>
                <c:pt idx="6">
                  <c:v>par 2020</c:v>
                </c:pt>
              </c:strCache>
            </c:strRef>
          </c:cat>
          <c:val>
            <c:numRef>
              <c:f>'grafikon budze za izb 2007 2020'!$J$50:$J$56</c:f>
              <c:numCache>
                <c:formatCode>#,##0.00</c:formatCode>
                <c:ptCount val="7"/>
                <c:pt idx="0">
                  <c:v>4024243.1792699639</c:v>
                </c:pt>
                <c:pt idx="1">
                  <c:v>5049079.9873793311</c:v>
                </c:pt>
                <c:pt idx="2">
                  <c:v>7535551.1974977655</c:v>
                </c:pt>
                <c:pt idx="3">
                  <c:v>6920224.2345838724</c:v>
                </c:pt>
                <c:pt idx="4">
                  <c:v>4726111.0206739381</c:v>
                </c:pt>
                <c:pt idx="5">
                  <c:v>5177153.9206195548</c:v>
                </c:pt>
                <c:pt idx="6">
                  <c:v>6738919.6911459574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upDownBars>
          <c:gapWidth val="219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marker val="1"/>
        <c:smooth val="0"/>
        <c:axId val="211567744"/>
        <c:axId val="211569280"/>
      </c:lineChart>
      <c:catAx>
        <c:axId val="211567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1569280"/>
        <c:crosses val="autoZero"/>
        <c:auto val="1"/>
        <c:lblAlgn val="ctr"/>
        <c:lblOffset val="100"/>
        <c:noMultiLvlLbl val="0"/>
      </c:catAx>
      <c:valAx>
        <c:axId val="21156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1567744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21</xdr:row>
      <xdr:rowOff>83820</xdr:rowOff>
    </xdr:from>
    <xdr:to>
      <xdr:col>11</xdr:col>
      <xdr:colOff>422910</xdr:colOff>
      <xdr:row>41</xdr:row>
      <xdr:rowOff>137160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342900</xdr:colOff>
      <xdr:row>57</xdr:row>
      <xdr:rowOff>47626</xdr:rowOff>
    </xdr:from>
    <xdr:to>
      <xdr:col>11</xdr:col>
      <xdr:colOff>847726</xdr:colOff>
      <xdr:row>82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</xdr:colOff>
      <xdr:row>5</xdr:row>
      <xdr:rowOff>53340</xdr:rowOff>
    </xdr:from>
    <xdr:to>
      <xdr:col>4</xdr:col>
      <xdr:colOff>792480</xdr:colOff>
      <xdr:row>5</xdr:row>
      <xdr:rowOff>535803</xdr:rowOff>
    </xdr:to>
    <xdr:pic>
      <xdr:nvPicPr>
        <xdr:cNvPr id="3" name="Picture 2" descr="ts-logo-izb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2220" y="3162300"/>
          <a:ext cx="2705100" cy="482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M56"/>
  <sheetViews>
    <sheetView tabSelected="1" workbookViewId="0">
      <selection activeCell="O23" sqref="O23"/>
    </sheetView>
  </sheetViews>
  <sheetFormatPr defaultRowHeight="14.4" x14ac:dyDescent="0.3"/>
  <cols>
    <col min="8" max="8" width="9.109375" customWidth="1"/>
    <col min="9" max="9" width="14.33203125" customWidth="1"/>
    <col min="10" max="10" width="13.5546875" bestFit="1" customWidth="1"/>
    <col min="11" max="11" width="20.88671875" customWidth="1"/>
    <col min="12" max="12" width="17.6640625" customWidth="1"/>
    <col min="13" max="13" width="15.33203125" customWidth="1"/>
  </cols>
  <sheetData>
    <row r="11" spans="9:12" x14ac:dyDescent="0.3">
      <c r="I11" s="1" t="s">
        <v>32</v>
      </c>
      <c r="J11" s="1" t="s">
        <v>18</v>
      </c>
      <c r="K11" s="1" t="s">
        <v>19</v>
      </c>
      <c r="L11" s="8" t="s">
        <v>33</v>
      </c>
    </row>
    <row r="12" spans="9:12" x14ac:dyDescent="0.3">
      <c r="I12" s="7" t="s">
        <v>20</v>
      </c>
      <c r="J12" s="2">
        <v>323026000</v>
      </c>
      <c r="K12" s="2">
        <f>J12/L12</f>
        <v>4024243.1792699639</v>
      </c>
      <c r="L12" s="16">
        <v>80.27</v>
      </c>
    </row>
    <row r="13" spans="9:12" x14ac:dyDescent="0.3">
      <c r="I13" s="7" t="s">
        <v>21</v>
      </c>
      <c r="J13" s="2">
        <v>421667856.25</v>
      </c>
      <c r="K13" s="2">
        <f t="shared" ref="K13:K18" si="0">J13/L13</f>
        <v>5049079.9873793311</v>
      </c>
      <c r="L13" s="16">
        <v>83.513800000000003</v>
      </c>
    </row>
    <row r="14" spans="9:12" x14ac:dyDescent="0.3">
      <c r="I14" s="7" t="s">
        <v>22</v>
      </c>
      <c r="J14" s="2">
        <v>843228179</v>
      </c>
      <c r="K14" s="2">
        <f t="shared" si="0"/>
        <v>7535551.1974977655</v>
      </c>
      <c r="L14" s="16">
        <v>111.9</v>
      </c>
    </row>
    <row r="15" spans="9:12" x14ac:dyDescent="0.3">
      <c r="I15" s="7" t="s">
        <v>23</v>
      </c>
      <c r="J15" s="2">
        <v>802400000</v>
      </c>
      <c r="K15" s="2">
        <f t="shared" si="0"/>
        <v>6920224.2345838724</v>
      </c>
      <c r="L15" s="16">
        <v>115.95</v>
      </c>
    </row>
    <row r="16" spans="9:12" x14ac:dyDescent="0.3">
      <c r="I16" s="7" t="s">
        <v>24</v>
      </c>
      <c r="J16" s="2">
        <v>580650000</v>
      </c>
      <c r="K16" s="2">
        <f t="shared" si="0"/>
        <v>4726111.0206739381</v>
      </c>
      <c r="L16" s="16">
        <v>122.86</v>
      </c>
    </row>
    <row r="17" spans="9:13" x14ac:dyDescent="0.3">
      <c r="I17" s="7" t="s">
        <v>25</v>
      </c>
      <c r="J17" s="2">
        <v>641760000</v>
      </c>
      <c r="K17" s="2">
        <f t="shared" si="0"/>
        <v>5177153.9206195548</v>
      </c>
      <c r="L17" s="16">
        <v>123.96</v>
      </c>
    </row>
    <row r="18" spans="9:13" x14ac:dyDescent="0.3">
      <c r="I18" s="9" t="s">
        <v>26</v>
      </c>
      <c r="J18" s="4">
        <v>792470000</v>
      </c>
      <c r="K18" s="2">
        <f t="shared" si="0"/>
        <v>6738919.6911459574</v>
      </c>
      <c r="L18" s="16">
        <v>117.596</v>
      </c>
    </row>
    <row r="19" spans="9:13" x14ac:dyDescent="0.3">
      <c r="L19" s="5"/>
      <c r="M19" s="6"/>
    </row>
    <row r="49" spans="9:12" x14ac:dyDescent="0.3">
      <c r="I49" s="1" t="s">
        <v>32</v>
      </c>
      <c r="J49" s="1" t="s">
        <v>36</v>
      </c>
      <c r="K49" s="1" t="s">
        <v>33</v>
      </c>
    </row>
    <row r="50" spans="9:12" x14ac:dyDescent="0.3">
      <c r="I50" s="1" t="s">
        <v>20</v>
      </c>
      <c r="J50" s="2">
        <f>J12/L12</f>
        <v>4024243.1792699639</v>
      </c>
      <c r="K50" s="1">
        <v>80.27</v>
      </c>
    </row>
    <row r="51" spans="9:12" x14ac:dyDescent="0.3">
      <c r="I51" s="1" t="s">
        <v>21</v>
      </c>
      <c r="J51" s="2">
        <f>J13/L13</f>
        <v>5049079.9873793311</v>
      </c>
      <c r="K51" s="1">
        <v>83.51</v>
      </c>
    </row>
    <row r="52" spans="9:12" x14ac:dyDescent="0.3">
      <c r="I52" s="1" t="s">
        <v>22</v>
      </c>
      <c r="J52" s="2">
        <f>J14/L14</f>
        <v>7535551.1974977655</v>
      </c>
      <c r="K52" s="16">
        <v>111.9</v>
      </c>
    </row>
    <row r="53" spans="9:12" x14ac:dyDescent="0.3">
      <c r="I53" s="1" t="s">
        <v>23</v>
      </c>
      <c r="J53" s="2">
        <f>J15/L15</f>
        <v>6920224.2345838724</v>
      </c>
      <c r="K53" s="1">
        <v>115.95</v>
      </c>
    </row>
    <row r="54" spans="9:12" x14ac:dyDescent="0.3">
      <c r="I54" s="1" t="s">
        <v>24</v>
      </c>
      <c r="J54" s="2">
        <f>J16/L16</f>
        <v>4726111.0206739381</v>
      </c>
      <c r="K54" s="1">
        <v>122.86</v>
      </c>
    </row>
    <row r="55" spans="9:12" x14ac:dyDescent="0.3">
      <c r="I55" s="1" t="s">
        <v>25</v>
      </c>
      <c r="J55" s="2">
        <f>J17/K55</f>
        <v>5177153.9206195548</v>
      </c>
      <c r="K55" s="1">
        <v>123.96</v>
      </c>
    </row>
    <row r="56" spans="9:12" x14ac:dyDescent="0.3">
      <c r="I56" s="19" t="s">
        <v>26</v>
      </c>
      <c r="J56" s="2">
        <f>J18/L18</f>
        <v>6738919.6911459574</v>
      </c>
      <c r="K56" s="16">
        <v>117.596</v>
      </c>
      <c r="L56" s="16"/>
    </row>
  </sheetData>
  <pageMargins left="0.7" right="0.7" top="0.75" bottom="0.75" header="0.3" footer="0.3"/>
  <pageSetup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'grafikon budze za izb 2007 2020'!I57:I57</xm:f>
              <xm:sqref>K54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K5" sqref="K5"/>
    </sheetView>
  </sheetViews>
  <sheetFormatPr defaultRowHeight="14.4" x14ac:dyDescent="0.3"/>
  <cols>
    <col min="1" max="1" width="22.88671875" customWidth="1"/>
    <col min="2" max="2" width="13.6640625" customWidth="1"/>
    <col min="3" max="3" width="13.88671875" customWidth="1"/>
    <col min="4" max="5" width="14.109375" customWidth="1"/>
    <col min="6" max="6" width="14.5546875" customWidth="1"/>
    <col min="7" max="7" width="13.5546875" bestFit="1" customWidth="1"/>
    <col min="8" max="8" width="11.44140625" bestFit="1" customWidth="1"/>
  </cols>
  <sheetData>
    <row r="1" spans="1:8" x14ac:dyDescent="0.3">
      <c r="A1" s="17" t="s">
        <v>27</v>
      </c>
      <c r="B1" s="17"/>
      <c r="C1" s="17"/>
      <c r="D1" s="17"/>
      <c r="E1" s="17"/>
      <c r="F1" s="17"/>
      <c r="G1" s="17"/>
      <c r="H1" s="17"/>
    </row>
    <row r="2" spans="1:8" ht="72" x14ac:dyDescent="0.3">
      <c r="A2" s="13" t="s">
        <v>1</v>
      </c>
      <c r="B2" s="13" t="s">
        <v>0</v>
      </c>
      <c r="C2" s="13" t="s">
        <v>2</v>
      </c>
      <c r="D2" s="13" t="s">
        <v>4</v>
      </c>
      <c r="E2" s="13" t="s">
        <v>6</v>
      </c>
      <c r="F2" s="13" t="s">
        <v>3</v>
      </c>
      <c r="G2" s="13" t="s">
        <v>5</v>
      </c>
      <c r="H2" s="18" t="s">
        <v>31</v>
      </c>
    </row>
    <row r="3" spans="1:8" x14ac:dyDescent="0.3">
      <c r="A3" s="14">
        <v>792470000</v>
      </c>
      <c r="B3" s="14">
        <f>A3/117.5</f>
        <v>6744425.5319148935</v>
      </c>
      <c r="C3" s="10">
        <v>20</v>
      </c>
      <c r="D3" s="14">
        <v>158494000</v>
      </c>
      <c r="E3" s="14">
        <f>D3/117.5</f>
        <v>1348885.1063829786</v>
      </c>
      <c r="F3" s="14">
        <v>7924000</v>
      </c>
      <c r="G3" s="14">
        <f>F3/117.5</f>
        <v>67438.297872340423</v>
      </c>
      <c r="H3" s="18"/>
    </row>
    <row r="4" spans="1:8" x14ac:dyDescent="0.3">
      <c r="A4" s="14">
        <v>792470000</v>
      </c>
      <c r="B4" s="14">
        <f>A4/117.5</f>
        <v>6744425.5319148935</v>
      </c>
      <c r="C4" s="10">
        <v>16</v>
      </c>
      <c r="D4" s="14">
        <v>158494000</v>
      </c>
      <c r="E4" s="14">
        <f>D4/117.5</f>
        <v>1348885.1063829786</v>
      </c>
      <c r="F4" s="14">
        <f>D4/C4</f>
        <v>9905875</v>
      </c>
      <c r="G4" s="14">
        <f>F4/117.5</f>
        <v>84305.319148936163</v>
      </c>
      <c r="H4" s="18"/>
    </row>
    <row r="5" spans="1:8" ht="129.6" x14ac:dyDescent="0.3">
      <c r="A5" s="4" t="s">
        <v>14</v>
      </c>
      <c r="B5" s="4" t="s">
        <v>15</v>
      </c>
      <c r="C5" s="4" t="s">
        <v>34</v>
      </c>
      <c r="D5" s="4" t="s">
        <v>30</v>
      </c>
      <c r="E5" s="4" t="s">
        <v>15</v>
      </c>
      <c r="F5" s="4" t="s">
        <v>35</v>
      </c>
      <c r="G5" s="4" t="s">
        <v>15</v>
      </c>
      <c r="H5" s="18"/>
    </row>
    <row r="6" spans="1:8" ht="45.6" customHeight="1" x14ac:dyDescent="0.3">
      <c r="A6" s="11"/>
      <c r="B6" s="11"/>
      <c r="C6" s="11"/>
      <c r="D6" s="11"/>
      <c r="E6" s="11"/>
      <c r="F6" s="11"/>
      <c r="G6" s="11"/>
      <c r="H6" s="12"/>
    </row>
    <row r="7" spans="1:8" ht="86.4" x14ac:dyDescent="0.3">
      <c r="A7" s="13" t="s">
        <v>7</v>
      </c>
      <c r="B7" s="13" t="s">
        <v>8</v>
      </c>
      <c r="C7" s="13" t="s">
        <v>9</v>
      </c>
      <c r="D7" s="13" t="s">
        <v>10</v>
      </c>
      <c r="E7" s="13" t="s">
        <v>11</v>
      </c>
      <c r="F7" s="13" t="s">
        <v>12</v>
      </c>
      <c r="G7" s="13" t="s">
        <v>13</v>
      </c>
      <c r="H7" s="13" t="s">
        <v>13</v>
      </c>
    </row>
    <row r="8" spans="1:8" x14ac:dyDescent="0.3">
      <c r="A8" s="14">
        <f>A4/5*4</f>
        <v>633976000</v>
      </c>
      <c r="B8" s="14">
        <f>A8/117.5</f>
        <v>5395540.4255319145</v>
      </c>
      <c r="C8" s="14">
        <f>A8/250</f>
        <v>2535904</v>
      </c>
      <c r="D8" s="14">
        <f>B8/250</f>
        <v>21582.161702127658</v>
      </c>
      <c r="E8" s="14">
        <f>C8*8</f>
        <v>20287232</v>
      </c>
      <c r="F8" s="14">
        <f>D8*8</f>
        <v>172657.29361702126</v>
      </c>
      <c r="G8" s="14">
        <f>C8*126</f>
        <v>319523904</v>
      </c>
      <c r="H8" s="15">
        <f>D8*126</f>
        <v>2719352.3744680849</v>
      </c>
    </row>
    <row r="9" spans="1:8" ht="100.8" x14ac:dyDescent="0.3">
      <c r="A9" s="3" t="s">
        <v>16</v>
      </c>
      <c r="B9" s="4" t="s">
        <v>15</v>
      </c>
      <c r="C9" s="3" t="s">
        <v>17</v>
      </c>
      <c r="D9" s="4" t="s">
        <v>15</v>
      </c>
      <c r="E9" s="3" t="s">
        <v>28</v>
      </c>
      <c r="F9" s="4" t="s">
        <v>15</v>
      </c>
      <c r="G9" s="3" t="s">
        <v>29</v>
      </c>
      <c r="H9" s="4" t="s">
        <v>15</v>
      </c>
    </row>
  </sheetData>
  <mergeCells count="2">
    <mergeCell ref="A1:H1"/>
    <mergeCell ref="H2:H5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grafikon budze za izb 2007 2020</vt:lpstr>
      <vt:lpstr>tabela budzet za izbore 2020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NNemanja</cp:lastModifiedBy>
  <cp:lastPrinted>2020-03-04T18:31:15Z</cp:lastPrinted>
  <dcterms:created xsi:type="dcterms:W3CDTF">2020-01-29T09:45:11Z</dcterms:created>
  <dcterms:modified xsi:type="dcterms:W3CDTF">2020-03-10T20:41:15Z</dcterms:modified>
</cp:coreProperties>
</file>