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15" yWindow="165" windowWidth="14910" windowHeight="15075"/>
  </bookViews>
  <sheets>
    <sheet name="Sheet1" sheetId="1" r:id="rId1"/>
  </sheets>
  <definedNames>
    <definedName name="_xlnm.Print_Titles" localSheetId="0">Sheet1!$2:$2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E14" i="1" l="1"/>
  <c r="F14" i="1" s="1"/>
  <c r="H14" i="1" s="1"/>
  <c r="H11" i="1"/>
  <c r="H12" i="1"/>
  <c r="H18" i="1"/>
  <c r="H19" i="1"/>
  <c r="H24" i="1"/>
  <c r="H25" i="1"/>
  <c r="H34" i="1"/>
  <c r="H35" i="1"/>
  <c r="H38" i="1"/>
  <c r="F36" i="1"/>
  <c r="H36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2" i="1"/>
  <c r="H22" i="1" s="1"/>
  <c r="F21" i="1"/>
  <c r="F20" i="1"/>
  <c r="H20" i="1" s="1"/>
  <c r="F16" i="1"/>
  <c r="H16" i="1" s="1"/>
  <c r="F15" i="1"/>
  <c r="H15" i="1" s="1"/>
  <c r="F13" i="1"/>
  <c r="H13" i="1" s="1"/>
  <c r="F9" i="1"/>
  <c r="H9" i="1" s="1"/>
  <c r="F8" i="1"/>
  <c r="F5" i="1"/>
  <c r="H5" i="1" s="1"/>
  <c r="F4" i="1"/>
  <c r="H4" i="1" s="1"/>
  <c r="H8" i="1" l="1"/>
  <c r="F10" i="1"/>
  <c r="H10" i="1" s="1"/>
  <c r="F37" i="1"/>
  <c r="H37" i="1" s="1"/>
  <c r="F23" i="1"/>
  <c r="H23" i="1" s="1"/>
  <c r="F17" i="1"/>
  <c r="H17" i="1" s="1"/>
  <c r="H21" i="1"/>
  <c r="F33" i="1"/>
  <c r="H33" i="1" s="1"/>
  <c r="F39" i="1" l="1"/>
  <c r="H39" i="1" s="1"/>
</calcChain>
</file>

<file path=xl/sharedStrings.xml><?xml version="1.0" encoding="utf-8"?>
<sst xmlns="http://schemas.openxmlformats.org/spreadsheetml/2006/main" count="90" uniqueCount="64">
  <si>
    <t>1. Људски ресурси (плате и хонорари)</t>
  </si>
  <si>
    <t xml:space="preserve">Опис </t>
  </si>
  <si>
    <t>Јединица</t>
  </si>
  <si>
    <t>Број јединица</t>
  </si>
  <si>
    <t>Цена са порезом</t>
  </si>
  <si>
    <t xml:space="preserve">Укупно са порезом </t>
  </si>
  <si>
    <t>Допринос других донатора</t>
  </si>
  <si>
    <t>Средства намењена носиоцу пројекта</t>
  </si>
  <si>
    <t xml:space="preserve">Средства намењена партнеру </t>
  </si>
  <si>
    <t>1.2 Финансијски менаџер</t>
  </si>
  <si>
    <t>Консултанти, предавачи, радионичари, графички дизајнер и сл.</t>
  </si>
  <si>
    <t>Укупно људски ресурси</t>
  </si>
  <si>
    <t>2. Путни трошкови</t>
  </si>
  <si>
    <t>Трошкови исхране/по особи</t>
  </si>
  <si>
    <t>Укупно путни трошкови</t>
  </si>
  <si>
    <t>3. Маркетинг/комуникација</t>
  </si>
  <si>
    <t>3.1. Оглашавање</t>
  </si>
  <si>
    <t>3.2. Публикације</t>
  </si>
  <si>
    <t>Услуге штампања публикација, постера, флајера, програма и сл.</t>
  </si>
  <si>
    <t>Укупно маркетинг/комуникација</t>
  </si>
  <si>
    <t>4. Други трошкови/услуге</t>
  </si>
  <si>
    <t>4.1. Материјали</t>
  </si>
  <si>
    <t>Канцеларијски материјал, материјали за обуке, конференције и сл.</t>
  </si>
  <si>
    <t>4.2. Трошкови слања поште</t>
  </si>
  <si>
    <t>Трошкови слања поште, поштанске услуге</t>
  </si>
  <si>
    <t>4.3. Трошкови конференција/семинара</t>
  </si>
  <si>
    <t>4.4. Закуп простора</t>
  </si>
  <si>
    <t>Закуп простора за обуке, конференције и сл.</t>
  </si>
  <si>
    <t>4.5. Опрема</t>
  </si>
  <si>
    <t>Изнајмљивање опреме, пројектора, лаптопа....</t>
  </si>
  <si>
    <t xml:space="preserve">4.6. Фотокопирање </t>
  </si>
  <si>
    <t>Фотокопирање за обуке, конференције и сл.</t>
  </si>
  <si>
    <t>Укупно други трошкови/услуге</t>
  </si>
  <si>
    <t>5. Трошкови обавезне ревизије пројекта</t>
  </si>
  <si>
    <t>5.1. Трошкови ревизије пројекта 
(до 3% од укупних трошкова)</t>
  </si>
  <si>
    <t>Укупно трошкови обавезне ревизије</t>
  </si>
  <si>
    <t>УКУПНИ ТРОШКОВИ ПРОЈЕКТА</t>
  </si>
  <si>
    <t>1.4 Друго</t>
  </si>
  <si>
    <t>2.4. Друго</t>
  </si>
  <si>
    <t>1.1 Коoрдинатор</t>
  </si>
  <si>
    <t>3.3. Друго</t>
  </si>
  <si>
    <t>ПРЕДЛОГ БУЏЕТА</t>
  </si>
  <si>
    <t>1.3. први сарадник на пројекту</t>
  </si>
  <si>
    <t>1.4. други сарадник на пројекту</t>
  </si>
  <si>
    <t>1.5. трећи сарадник на пројекту</t>
  </si>
  <si>
    <t>месец</t>
  </si>
  <si>
    <t>дан</t>
  </si>
  <si>
    <t>укупно</t>
  </si>
  <si>
    <t>конференција</t>
  </si>
  <si>
    <t>учешће у трошковима закупа канцеларије</t>
  </si>
  <si>
    <t xml:space="preserve">укупно </t>
  </si>
  <si>
    <t>2.1. Трошкови превоза - гориво</t>
  </si>
  <si>
    <t>литар</t>
  </si>
  <si>
    <t>2.2. Трошкови превоза - амортизација</t>
  </si>
  <si>
    <t>гориво * 0.3</t>
  </si>
  <si>
    <t>3.2. Трошкови превоза - путарина</t>
  </si>
  <si>
    <t>Финансијски и административни послови</t>
  </si>
  <si>
    <t>Управљање пројектом и израда извештаја</t>
  </si>
  <si>
    <t>оглашавање на друштвеним мрежама</t>
  </si>
  <si>
    <t>Конференција за штампу</t>
  </si>
  <si>
    <t>Трошкови амортизације сопствених аутомобила</t>
  </si>
  <si>
    <t>Гориво потребно за превоз до одредишта и назад</t>
  </si>
  <si>
    <t>Путарина за путовања до одредишта и назад</t>
  </si>
  <si>
    <t>4.7. Друго - индиректни трошак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</si>
</sst>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RSD];[Red]\-#,##0.00\ [$RSD]"/>
    <numFmt numFmtId="165" formatCode="\$#,##0_);&quot;($&quot;#,##0\)"/>
    <numFmt numFmtId="166" formatCode="#,##0.00\ &quot;RSD&quot;;[Red]#,##0.0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2" borderId="13" applyNumberFormat="0" applyFont="0" applyAlignment="0" applyProtection="0"/>
  </cellStyleXfs>
  <cellXfs count="44"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165" fontId="4" fillId="0" borderId="8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6" fontId="4" fillId="0" borderId="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65" fontId="4" fillId="0" borderId="11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3" xfId="1" applyFont="1" applyAlignment="1">
      <alignment horizontal="left" vertical="center"/>
    </xf>
    <xf numFmtId="0" fontId="2" fillId="2" borderId="13" xfId="1" applyFont="1" applyAlignment="1">
      <alignment horizontal="center" vertical="center" wrapText="1"/>
    </xf>
    <xf numFmtId="0" fontId="2" fillId="2" borderId="13" xfId="1" applyFont="1" applyAlignment="1">
      <alignment horizontal="center" vertical="center"/>
    </xf>
    <xf numFmtId="164" fontId="2" fillId="2" borderId="13" xfId="1" applyNumberFormat="1" applyFont="1" applyAlignment="1">
      <alignment horizontal="center" vertical="center" wrapText="1"/>
    </xf>
    <xf numFmtId="0" fontId="2" fillId="2" borderId="13" xfId="1" applyFont="1" applyAlignment="1" applyProtection="1">
      <alignment horizontal="center" vertical="center" wrapText="1"/>
      <protection locked="0"/>
    </xf>
    <xf numFmtId="0" fontId="2" fillId="2" borderId="13" xfId="1" applyFont="1" applyAlignment="1">
      <alignment vertical="center"/>
    </xf>
    <xf numFmtId="165" fontId="4" fillId="2" borderId="13" xfId="1" applyNumberFormat="1" applyFont="1" applyAlignment="1">
      <alignment horizontal="left" vertical="center"/>
    </xf>
    <xf numFmtId="166" fontId="7" fillId="2" borderId="13" xfId="1" applyNumberFormat="1" applyFont="1" applyAlignment="1">
      <alignment horizontal="right" vertical="center"/>
    </xf>
    <xf numFmtId="0" fontId="2" fillId="2" borderId="13" xfId="1" applyFont="1" applyAlignment="1">
      <alignment horizontal="left" vertical="center"/>
    </xf>
    <xf numFmtId="0" fontId="2" fillId="2" borderId="13" xfId="1" applyFont="1" applyAlignment="1">
      <alignment vertical="center" wrapText="1"/>
    </xf>
    <xf numFmtId="164" fontId="2" fillId="2" borderId="13" xfId="1" applyNumberFormat="1" applyFont="1" applyAlignment="1">
      <alignment horizontal="left" vertical="center"/>
    </xf>
    <xf numFmtId="0" fontId="2" fillId="2" borderId="13" xfId="1" applyFont="1" applyAlignment="1">
      <alignment horizontal="left" vertical="center" wrapText="1"/>
    </xf>
    <xf numFmtId="166" fontId="4" fillId="2" borderId="13" xfId="1" applyNumberFormat="1" applyFont="1" applyAlignment="1">
      <alignment horizontal="right" vertical="center"/>
    </xf>
    <xf numFmtId="164" fontId="4" fillId="2" borderId="13" xfId="1" applyNumberFormat="1" applyFont="1" applyAlignment="1">
      <alignment horizontal="left" vertical="center"/>
    </xf>
    <xf numFmtId="166" fontId="4" fillId="0" borderId="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Normal="100" zoomScaleSheetLayoutView="115" workbookViewId="0">
      <pane ySplit="2" topLeftCell="A3" activePane="bottomLeft" state="frozen"/>
      <selection pane="bottomLeft" activeCell="O11" sqref="O11"/>
    </sheetView>
  </sheetViews>
  <sheetFormatPr defaultColWidth="9.140625" defaultRowHeight="15" x14ac:dyDescent="0.25"/>
  <cols>
    <col min="1" max="1" width="34.42578125" style="2" bestFit="1" customWidth="1"/>
    <col min="2" max="2" width="21" style="22" customWidth="1"/>
    <col min="3" max="3" width="10.140625" style="2" customWidth="1"/>
    <col min="4" max="4" width="12" style="2" bestFit="1" customWidth="1"/>
    <col min="5" max="5" width="9.140625" style="2" customWidth="1"/>
    <col min="6" max="6" width="14" style="2" customWidth="1"/>
    <col min="7" max="7" width="9.140625" style="2"/>
    <col min="8" max="8" width="14.85546875" style="2" customWidth="1"/>
    <col min="9" max="9" width="9" style="2" bestFit="1" customWidth="1"/>
    <col min="10" max="16384" width="9.140625" style="2"/>
  </cols>
  <sheetData>
    <row r="1" spans="1:9" ht="19.5" thickTop="1" x14ac:dyDescent="0.25">
      <c r="A1" s="38" t="s">
        <v>41</v>
      </c>
      <c r="B1" s="39"/>
      <c r="C1" s="39"/>
      <c r="D1" s="39"/>
      <c r="E1" s="39"/>
      <c r="F1" s="39"/>
      <c r="G1" s="39"/>
      <c r="H1" s="39"/>
      <c r="I1" s="40"/>
    </row>
    <row r="2" spans="1:9" ht="15.75" x14ac:dyDescent="0.25">
      <c r="A2" s="41"/>
      <c r="B2" s="42"/>
      <c r="C2" s="42"/>
      <c r="D2" s="42"/>
      <c r="E2" s="42"/>
      <c r="F2" s="42"/>
      <c r="G2" s="42"/>
      <c r="H2" s="42"/>
      <c r="I2" s="43"/>
    </row>
    <row r="3" spans="1:9" ht="36" x14ac:dyDescent="0.25">
      <c r="A3" s="23" t="s">
        <v>0</v>
      </c>
      <c r="B3" s="24" t="s">
        <v>1</v>
      </c>
      <c r="C3" s="25" t="s">
        <v>2</v>
      </c>
      <c r="D3" s="25" t="s">
        <v>3</v>
      </c>
      <c r="E3" s="26" t="s">
        <v>4</v>
      </c>
      <c r="F3" s="24" t="s">
        <v>5</v>
      </c>
      <c r="G3" s="24" t="s">
        <v>6</v>
      </c>
      <c r="H3" s="24" t="s">
        <v>7</v>
      </c>
      <c r="I3" s="27" t="s">
        <v>8</v>
      </c>
    </row>
    <row r="4" spans="1:9" ht="24" x14ac:dyDescent="0.25">
      <c r="A4" s="3" t="s">
        <v>39</v>
      </c>
      <c r="B4" s="19" t="s">
        <v>57</v>
      </c>
      <c r="C4" s="1" t="s">
        <v>45</v>
      </c>
      <c r="D4" s="4">
        <v>8</v>
      </c>
      <c r="E4" s="4">
        <v>30000</v>
      </c>
      <c r="F4" s="14">
        <f>SUM(D4*E4)</f>
        <v>240000</v>
      </c>
      <c r="G4" s="4"/>
      <c r="H4" s="37">
        <f>F4</f>
        <v>240000</v>
      </c>
      <c r="I4" s="5"/>
    </row>
    <row r="5" spans="1:9" ht="24" x14ac:dyDescent="0.25">
      <c r="A5" s="3" t="s">
        <v>9</v>
      </c>
      <c r="B5" s="19" t="s">
        <v>56</v>
      </c>
      <c r="C5" s="1" t="s">
        <v>45</v>
      </c>
      <c r="D5" s="4">
        <v>8</v>
      </c>
      <c r="E5" s="4">
        <v>22000</v>
      </c>
      <c r="F5" s="14">
        <f>SUM(D5*E5)</f>
        <v>176000</v>
      </c>
      <c r="G5" s="4"/>
      <c r="H5" s="37">
        <f t="shared" ref="H5:H39" si="0">F5</f>
        <v>176000</v>
      </c>
      <c r="I5" s="5"/>
    </row>
    <row r="6" spans="1:9" x14ac:dyDescent="0.25">
      <c r="A6" s="3" t="s">
        <v>42</v>
      </c>
      <c r="B6" s="19"/>
      <c r="C6" s="1" t="s">
        <v>46</v>
      </c>
      <c r="D6" s="4">
        <v>25</v>
      </c>
      <c r="E6" s="4">
        <v>15000</v>
      </c>
      <c r="F6" s="14">
        <f t="shared" ref="F6:F7" si="1">SUM(D6*E6)</f>
        <v>375000</v>
      </c>
      <c r="G6" s="4"/>
      <c r="H6" s="37">
        <f t="shared" si="0"/>
        <v>375000</v>
      </c>
      <c r="I6" s="5"/>
    </row>
    <row r="7" spans="1:9" x14ac:dyDescent="0.25">
      <c r="A7" s="3" t="s">
        <v>43</v>
      </c>
      <c r="B7" s="19"/>
      <c r="C7" s="1" t="s">
        <v>46</v>
      </c>
      <c r="D7" s="4">
        <v>25</v>
      </c>
      <c r="E7" s="4">
        <v>15000</v>
      </c>
      <c r="F7" s="14">
        <f t="shared" si="1"/>
        <v>375000</v>
      </c>
      <c r="G7" s="4"/>
      <c r="H7" s="37">
        <f t="shared" si="0"/>
        <v>375000</v>
      </c>
      <c r="I7" s="5"/>
    </row>
    <row r="8" spans="1:9" ht="36" x14ac:dyDescent="0.25">
      <c r="A8" s="3" t="s">
        <v>44</v>
      </c>
      <c r="B8" s="19" t="s">
        <v>10</v>
      </c>
      <c r="C8" s="1" t="s">
        <v>45</v>
      </c>
      <c r="D8" s="4">
        <v>8</v>
      </c>
      <c r="E8" s="4">
        <v>42500</v>
      </c>
      <c r="F8" s="14">
        <f>SUM(D8*E8)</f>
        <v>340000</v>
      </c>
      <c r="G8" s="4"/>
      <c r="H8" s="37">
        <f t="shared" si="0"/>
        <v>340000</v>
      </c>
      <c r="I8" s="5"/>
    </row>
    <row r="9" spans="1:9" x14ac:dyDescent="0.25">
      <c r="A9" s="6" t="s">
        <v>37</v>
      </c>
      <c r="B9" s="1"/>
      <c r="C9" s="4"/>
      <c r="D9" s="4"/>
      <c r="E9" s="4"/>
      <c r="F9" s="14">
        <f>SUM(D9*E9)</f>
        <v>0</v>
      </c>
      <c r="G9" s="4"/>
      <c r="H9" s="37">
        <f t="shared" si="0"/>
        <v>0</v>
      </c>
      <c r="I9" s="5"/>
    </row>
    <row r="10" spans="1:9" x14ac:dyDescent="0.25">
      <c r="A10" s="28" t="s">
        <v>11</v>
      </c>
      <c r="B10" s="24"/>
      <c r="C10" s="29"/>
      <c r="D10" s="29"/>
      <c r="E10" s="29"/>
      <c r="F10" s="30">
        <f>SUM(F4:F9)</f>
        <v>1506000</v>
      </c>
      <c r="G10" s="29"/>
      <c r="H10" s="37">
        <f t="shared" si="0"/>
        <v>1506000</v>
      </c>
      <c r="I10" s="29"/>
    </row>
    <row r="11" spans="1:9" x14ac:dyDescent="0.25">
      <c r="A11" s="6"/>
      <c r="B11" s="19"/>
      <c r="C11" s="4"/>
      <c r="D11" s="4"/>
      <c r="E11" s="7"/>
      <c r="F11" s="4"/>
      <c r="G11" s="4"/>
      <c r="H11" s="37">
        <f t="shared" si="0"/>
        <v>0</v>
      </c>
      <c r="I11" s="5"/>
    </row>
    <row r="12" spans="1:9" ht="24" x14ac:dyDescent="0.25">
      <c r="A12" s="31" t="s">
        <v>12</v>
      </c>
      <c r="B12" s="24" t="s">
        <v>1</v>
      </c>
      <c r="C12" s="25" t="s">
        <v>2</v>
      </c>
      <c r="D12" s="25" t="s">
        <v>3</v>
      </c>
      <c r="E12" s="26" t="s">
        <v>4</v>
      </c>
      <c r="F12" s="24" t="s">
        <v>5</v>
      </c>
      <c r="G12" s="24"/>
      <c r="H12" s="37" t="str">
        <f t="shared" si="0"/>
        <v xml:space="preserve">Укупно са порезом </v>
      </c>
      <c r="I12" s="24"/>
    </row>
    <row r="13" spans="1:9" ht="36" x14ac:dyDescent="0.25">
      <c r="A13" s="3" t="s">
        <v>51</v>
      </c>
      <c r="B13" s="19" t="s">
        <v>61</v>
      </c>
      <c r="C13" s="4" t="s">
        <v>52</v>
      </c>
      <c r="D13" s="4">
        <v>288.75</v>
      </c>
      <c r="E13" s="4">
        <v>191.9</v>
      </c>
      <c r="F13" s="14">
        <f>SUM(D13*E13)</f>
        <v>55411.125</v>
      </c>
      <c r="G13" s="4"/>
      <c r="H13" s="37">
        <f t="shared" si="0"/>
        <v>55411.125</v>
      </c>
      <c r="I13" s="5"/>
    </row>
    <row r="14" spans="1:9" ht="24" x14ac:dyDescent="0.25">
      <c r="A14" s="3" t="s">
        <v>53</v>
      </c>
      <c r="B14" s="19" t="s">
        <v>60</v>
      </c>
      <c r="C14" s="4" t="s">
        <v>54</v>
      </c>
      <c r="D14" s="4">
        <v>288.75</v>
      </c>
      <c r="E14" s="4">
        <f>E13*0.3</f>
        <v>57.57</v>
      </c>
      <c r="F14" s="14">
        <f>SUM(D14*E14)</f>
        <v>16623.337500000001</v>
      </c>
      <c r="G14" s="4"/>
      <c r="H14" s="37">
        <f t="shared" si="0"/>
        <v>16623.337500000001</v>
      </c>
      <c r="I14" s="5"/>
    </row>
    <row r="15" spans="1:9" ht="24" x14ac:dyDescent="0.25">
      <c r="A15" s="3" t="s">
        <v>55</v>
      </c>
      <c r="B15" s="19" t="s">
        <v>62</v>
      </c>
      <c r="C15" s="4" t="s">
        <v>50</v>
      </c>
      <c r="D15" s="4">
        <v>1</v>
      </c>
      <c r="E15" s="4">
        <v>9180</v>
      </c>
      <c r="F15" s="14">
        <f>SUM(D15*E15)</f>
        <v>9180</v>
      </c>
      <c r="G15" s="4"/>
      <c r="H15" s="37">
        <f t="shared" si="0"/>
        <v>9180</v>
      </c>
      <c r="I15" s="5"/>
    </row>
    <row r="16" spans="1:9" x14ac:dyDescent="0.25">
      <c r="A16" s="3" t="s">
        <v>38</v>
      </c>
      <c r="B16" s="1"/>
      <c r="C16" s="4"/>
      <c r="D16" s="4"/>
      <c r="E16" s="4"/>
      <c r="F16" s="14">
        <f>SUM(D16*E16)</f>
        <v>0</v>
      </c>
      <c r="G16" s="4"/>
      <c r="H16" s="37">
        <f t="shared" si="0"/>
        <v>0</v>
      </c>
      <c r="I16" s="5"/>
    </row>
    <row r="17" spans="1:9" x14ac:dyDescent="0.25">
      <c r="A17" s="28" t="s">
        <v>14</v>
      </c>
      <c r="B17" s="24"/>
      <c r="C17" s="31"/>
      <c r="D17" s="29"/>
      <c r="E17" s="29"/>
      <c r="F17" s="30">
        <f>SUM(F13:F16)</f>
        <v>81214.462499999994</v>
      </c>
      <c r="G17" s="29"/>
      <c r="H17" s="37">
        <f t="shared" si="0"/>
        <v>81214.462499999994</v>
      </c>
      <c r="I17" s="29"/>
    </row>
    <row r="18" spans="1:9" x14ac:dyDescent="0.25">
      <c r="A18" s="3"/>
      <c r="B18" s="19"/>
      <c r="C18" s="4"/>
      <c r="D18" s="4"/>
      <c r="E18" s="7"/>
      <c r="F18" s="4"/>
      <c r="G18" s="4"/>
      <c r="H18" s="37">
        <f t="shared" si="0"/>
        <v>0</v>
      </c>
      <c r="I18" s="5"/>
    </row>
    <row r="19" spans="1:9" ht="24" x14ac:dyDescent="0.25">
      <c r="A19" s="31" t="s">
        <v>15</v>
      </c>
      <c r="B19" s="24" t="s">
        <v>1</v>
      </c>
      <c r="C19" s="25" t="s">
        <v>2</v>
      </c>
      <c r="D19" s="25" t="s">
        <v>3</v>
      </c>
      <c r="E19" s="26" t="s">
        <v>4</v>
      </c>
      <c r="F19" s="24" t="s">
        <v>5</v>
      </c>
      <c r="G19" s="24"/>
      <c r="H19" s="37" t="str">
        <f t="shared" si="0"/>
        <v xml:space="preserve">Укупно са порезом </v>
      </c>
      <c r="I19" s="24"/>
    </row>
    <row r="20" spans="1:9" ht="24" x14ac:dyDescent="0.25">
      <c r="A20" s="3" t="s">
        <v>16</v>
      </c>
      <c r="B20" s="19" t="s">
        <v>58</v>
      </c>
      <c r="C20" s="4" t="s">
        <v>45</v>
      </c>
      <c r="D20" s="4">
        <v>8</v>
      </c>
      <c r="E20" s="4">
        <v>2000</v>
      </c>
      <c r="F20" s="14">
        <f>SUM(D20*E20)</f>
        <v>16000</v>
      </c>
      <c r="G20" s="4"/>
      <c r="H20" s="37">
        <f t="shared" si="0"/>
        <v>16000</v>
      </c>
      <c r="I20" s="5"/>
    </row>
    <row r="21" spans="1:9" ht="36" x14ac:dyDescent="0.25">
      <c r="A21" s="3" t="s">
        <v>17</v>
      </c>
      <c r="B21" s="19" t="s">
        <v>18</v>
      </c>
      <c r="C21" s="8"/>
      <c r="D21" s="4"/>
      <c r="E21" s="4"/>
      <c r="F21" s="14">
        <f>SUM(D21*E21)</f>
        <v>0</v>
      </c>
      <c r="G21" s="4"/>
      <c r="H21" s="37">
        <f t="shared" si="0"/>
        <v>0</v>
      </c>
      <c r="I21" s="5"/>
    </row>
    <row r="22" spans="1:9" x14ac:dyDescent="0.25">
      <c r="A22" s="3" t="s">
        <v>40</v>
      </c>
      <c r="B22" s="19" t="s">
        <v>59</v>
      </c>
      <c r="C22" s="4" t="s">
        <v>48</v>
      </c>
      <c r="D22" s="4">
        <v>1</v>
      </c>
      <c r="E22" s="4">
        <v>25000</v>
      </c>
      <c r="F22" s="14">
        <f>SUM(D22*E22)</f>
        <v>25000</v>
      </c>
      <c r="G22" s="4"/>
      <c r="H22" s="37">
        <f t="shared" si="0"/>
        <v>25000</v>
      </c>
      <c r="I22" s="5"/>
    </row>
    <row r="23" spans="1:9" x14ac:dyDescent="0.25">
      <c r="A23" s="32" t="s">
        <v>19</v>
      </c>
      <c r="B23" s="24"/>
      <c r="C23" s="31"/>
      <c r="D23" s="29"/>
      <c r="E23" s="29"/>
      <c r="F23" s="30">
        <f>SUM(F20:F22)</f>
        <v>41000</v>
      </c>
      <c r="G23" s="29"/>
      <c r="H23" s="37">
        <f t="shared" si="0"/>
        <v>41000</v>
      </c>
      <c r="I23" s="29"/>
    </row>
    <row r="24" spans="1:9" x14ac:dyDescent="0.25">
      <c r="A24" s="9"/>
      <c r="B24" s="20"/>
      <c r="C24" s="10"/>
      <c r="D24" s="4"/>
      <c r="E24" s="7"/>
      <c r="F24" s="4"/>
      <c r="G24" s="4"/>
      <c r="H24" s="37">
        <f t="shared" si="0"/>
        <v>0</v>
      </c>
      <c r="I24" s="5"/>
    </row>
    <row r="25" spans="1:9" ht="24" x14ac:dyDescent="0.25">
      <c r="A25" s="31" t="s">
        <v>20</v>
      </c>
      <c r="B25" s="24" t="s">
        <v>1</v>
      </c>
      <c r="C25" s="25" t="s">
        <v>2</v>
      </c>
      <c r="D25" s="25" t="s">
        <v>3</v>
      </c>
      <c r="E25" s="26" t="s">
        <v>4</v>
      </c>
      <c r="F25" s="24" t="s">
        <v>5</v>
      </c>
      <c r="G25" s="24"/>
      <c r="H25" s="37" t="str">
        <f t="shared" si="0"/>
        <v xml:space="preserve">Укупно са порезом </v>
      </c>
      <c r="I25" s="24"/>
    </row>
    <row r="26" spans="1:9" ht="36" x14ac:dyDescent="0.25">
      <c r="A26" s="3" t="s">
        <v>21</v>
      </c>
      <c r="B26" s="19" t="s">
        <v>22</v>
      </c>
      <c r="C26" s="4"/>
      <c r="D26" s="4"/>
      <c r="E26" s="4"/>
      <c r="F26" s="14">
        <f t="shared" ref="F26:F32" si="2">SUM(D26*E26)</f>
        <v>0</v>
      </c>
      <c r="G26" s="4"/>
      <c r="H26" s="37">
        <f t="shared" si="0"/>
        <v>0</v>
      </c>
      <c r="I26" s="5"/>
    </row>
    <row r="27" spans="1:9" ht="24" x14ac:dyDescent="0.25">
      <c r="A27" s="11" t="s">
        <v>23</v>
      </c>
      <c r="B27" s="19" t="s">
        <v>24</v>
      </c>
      <c r="C27" s="4"/>
      <c r="D27" s="4"/>
      <c r="E27" s="4"/>
      <c r="F27" s="14">
        <f t="shared" si="2"/>
        <v>0</v>
      </c>
      <c r="G27" s="4"/>
      <c r="H27" s="37">
        <f t="shared" si="0"/>
        <v>0</v>
      </c>
      <c r="I27" s="5"/>
    </row>
    <row r="28" spans="1:9" ht="24" x14ac:dyDescent="0.25">
      <c r="A28" s="11" t="s">
        <v>25</v>
      </c>
      <c r="B28" s="19" t="s">
        <v>13</v>
      </c>
      <c r="C28" s="4"/>
      <c r="D28" s="4"/>
      <c r="E28" s="4"/>
      <c r="F28" s="14">
        <f t="shared" si="2"/>
        <v>0</v>
      </c>
      <c r="G28" s="4"/>
      <c r="H28" s="37">
        <f t="shared" si="0"/>
        <v>0</v>
      </c>
      <c r="I28" s="5"/>
    </row>
    <row r="29" spans="1:9" ht="24" x14ac:dyDescent="0.25">
      <c r="A29" s="3" t="s">
        <v>26</v>
      </c>
      <c r="B29" s="19" t="s">
        <v>27</v>
      </c>
      <c r="C29" s="4"/>
      <c r="D29" s="4"/>
      <c r="E29" s="4"/>
      <c r="F29" s="14">
        <f t="shared" si="2"/>
        <v>0</v>
      </c>
      <c r="G29" s="4"/>
      <c r="H29" s="37">
        <f t="shared" si="0"/>
        <v>0</v>
      </c>
      <c r="I29" s="5"/>
    </row>
    <row r="30" spans="1:9" ht="24" x14ac:dyDescent="0.25">
      <c r="A30" s="3" t="s">
        <v>28</v>
      </c>
      <c r="B30" s="19" t="s">
        <v>29</v>
      </c>
      <c r="C30" s="10"/>
      <c r="D30" s="12"/>
      <c r="E30" s="4"/>
      <c r="F30" s="14">
        <f t="shared" si="2"/>
        <v>0</v>
      </c>
      <c r="G30" s="4"/>
      <c r="H30" s="37">
        <f t="shared" si="0"/>
        <v>0</v>
      </c>
      <c r="I30" s="5"/>
    </row>
    <row r="31" spans="1:9" ht="24" x14ac:dyDescent="0.25">
      <c r="A31" s="11" t="s">
        <v>30</v>
      </c>
      <c r="B31" s="19" t="s">
        <v>31</v>
      </c>
      <c r="C31" s="4" t="s">
        <v>47</v>
      </c>
      <c r="D31" s="4">
        <v>1</v>
      </c>
      <c r="E31" s="4">
        <v>1000</v>
      </c>
      <c r="F31" s="14">
        <f t="shared" si="2"/>
        <v>1000</v>
      </c>
      <c r="G31" s="4"/>
      <c r="H31" s="37">
        <f t="shared" si="0"/>
        <v>1000</v>
      </c>
      <c r="I31" s="5"/>
    </row>
    <row r="32" spans="1:9" ht="39.75" customHeight="1" x14ac:dyDescent="0.25">
      <c r="A32" s="11" t="s">
        <v>63</v>
      </c>
      <c r="B32" s="19" t="s">
        <v>49</v>
      </c>
      <c r="C32" s="4" t="s">
        <v>45</v>
      </c>
      <c r="D32" s="4">
        <v>8</v>
      </c>
      <c r="E32" s="4">
        <v>23000</v>
      </c>
      <c r="F32" s="14">
        <f t="shared" si="2"/>
        <v>184000</v>
      </c>
      <c r="G32" s="4"/>
      <c r="H32" s="37">
        <f t="shared" si="0"/>
        <v>184000</v>
      </c>
      <c r="I32" s="5"/>
    </row>
    <row r="33" spans="1:9" x14ac:dyDescent="0.25">
      <c r="A33" s="32" t="s">
        <v>32</v>
      </c>
      <c r="B33" s="25"/>
      <c r="C33" s="31"/>
      <c r="D33" s="33"/>
      <c r="E33" s="33"/>
      <c r="F33" s="30">
        <f>SUM(F26:F32)</f>
        <v>185000</v>
      </c>
      <c r="G33" s="33"/>
      <c r="H33" s="37">
        <f t="shared" si="0"/>
        <v>185000</v>
      </c>
      <c r="I33" s="33"/>
    </row>
    <row r="34" spans="1:9" x14ac:dyDescent="0.25">
      <c r="A34" s="11"/>
      <c r="B34" s="19"/>
      <c r="C34" s="4"/>
      <c r="D34" s="4"/>
      <c r="E34" s="13"/>
      <c r="F34" s="4"/>
      <c r="G34" s="4"/>
      <c r="H34" s="37">
        <f t="shared" si="0"/>
        <v>0</v>
      </c>
      <c r="I34" s="5"/>
    </row>
    <row r="35" spans="1:9" ht="24" x14ac:dyDescent="0.25">
      <c r="A35" s="32" t="s">
        <v>33</v>
      </c>
      <c r="B35" s="24" t="s">
        <v>1</v>
      </c>
      <c r="C35" s="25" t="s">
        <v>2</v>
      </c>
      <c r="D35" s="25" t="s">
        <v>3</v>
      </c>
      <c r="E35" s="26" t="s">
        <v>4</v>
      </c>
      <c r="F35" s="24" t="s">
        <v>5</v>
      </c>
      <c r="G35" s="34"/>
      <c r="H35" s="37" t="str">
        <f t="shared" si="0"/>
        <v xml:space="preserve">Укупно са порезом </v>
      </c>
      <c r="I35" s="34"/>
    </row>
    <row r="36" spans="1:9" ht="24" x14ac:dyDescent="0.25">
      <c r="A36" s="11" t="s">
        <v>34</v>
      </c>
      <c r="B36" s="19"/>
      <c r="C36" s="12" t="s">
        <v>47</v>
      </c>
      <c r="D36" s="4">
        <v>1</v>
      </c>
      <c r="E36" s="4">
        <v>62000</v>
      </c>
      <c r="F36" s="14">
        <f>SUM(D36*E36)</f>
        <v>62000</v>
      </c>
      <c r="G36" s="4"/>
      <c r="H36" s="37">
        <f t="shared" si="0"/>
        <v>62000</v>
      </c>
      <c r="I36" s="5"/>
    </row>
    <row r="37" spans="1:9" x14ac:dyDescent="0.25">
      <c r="A37" s="32" t="s">
        <v>35</v>
      </c>
      <c r="B37" s="24"/>
      <c r="C37" s="31"/>
      <c r="D37" s="29"/>
      <c r="E37" s="29"/>
      <c r="F37" s="35">
        <f>SUM(F36)</f>
        <v>62000</v>
      </c>
      <c r="G37" s="29"/>
      <c r="H37" s="37">
        <f t="shared" si="0"/>
        <v>62000</v>
      </c>
      <c r="I37" s="29"/>
    </row>
    <row r="38" spans="1:9" x14ac:dyDescent="0.25">
      <c r="A38" s="15"/>
      <c r="B38" s="21"/>
      <c r="C38" s="16"/>
      <c r="D38" s="16"/>
      <c r="E38" s="17"/>
      <c r="F38" s="16"/>
      <c r="G38" s="16"/>
      <c r="H38" s="37">
        <f t="shared" si="0"/>
        <v>0</v>
      </c>
      <c r="I38" s="18"/>
    </row>
    <row r="39" spans="1:9" x14ac:dyDescent="0.25">
      <c r="A39" s="32" t="s">
        <v>36</v>
      </c>
      <c r="B39" s="24"/>
      <c r="C39" s="31"/>
      <c r="D39" s="29"/>
      <c r="E39" s="36"/>
      <c r="F39" s="30">
        <f>SUM(F10+F33+F37+F23+F17)</f>
        <v>1875214.4624999999</v>
      </c>
      <c r="G39" s="36"/>
      <c r="H39" s="37">
        <f t="shared" si="0"/>
        <v>1875214.4624999999</v>
      </c>
      <c r="I39" s="36"/>
    </row>
  </sheetData>
  <mergeCells count="2">
    <mergeCell ref="A1:I1"/>
    <mergeCell ref="A2:I2"/>
  </mergeCells>
  <printOptions horizontalCentered="1"/>
  <pageMargins left="0.98425196850393704" right="0.98425196850393704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Petrović</dc:creator>
  <cp:lastModifiedBy>Danilo</cp:lastModifiedBy>
  <cp:lastPrinted>2022-03-18T10:22:27Z</cp:lastPrinted>
  <dcterms:created xsi:type="dcterms:W3CDTF">2022-03-18T10:18:08Z</dcterms:created>
  <dcterms:modified xsi:type="dcterms:W3CDTF">2022-03-25T14:13:24Z</dcterms:modified>
</cp:coreProperties>
</file>