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_transparency i posao\izbori 2023\"/>
    </mc:Choice>
  </mc:AlternateContent>
  <xr:revisionPtr revIDLastSave="0" documentId="13_ncr:1_{16122C12-0F2F-4BB1-B202-9759BFB0B2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 kategorijama 2022-2023" sheetId="2" r:id="rId1"/>
    <sheet name="Poređenje od 2013 do 2023" sheetId="6" r:id="rId2"/>
    <sheet name="Kompaktni prikaz" sheetId="7" r:id="rId3"/>
  </sheets>
  <calcPr calcId="191029"/>
</workbook>
</file>

<file path=xl/calcChain.xml><?xml version="1.0" encoding="utf-8"?>
<calcChain xmlns="http://schemas.openxmlformats.org/spreadsheetml/2006/main">
  <c r="B24" i="7" l="1"/>
  <c r="P24" i="7" l="1"/>
  <c r="O24" i="7"/>
  <c r="N24" i="7"/>
  <c r="M24" i="7"/>
  <c r="L24" i="7"/>
  <c r="K24" i="7"/>
  <c r="J24" i="7"/>
  <c r="Q23" i="7"/>
  <c r="I23" i="7"/>
  <c r="R23" i="7"/>
  <c r="Q22" i="7"/>
  <c r="R22" i="7"/>
  <c r="Q21" i="7"/>
  <c r="R21" i="7"/>
  <c r="Q20" i="7"/>
  <c r="R20" i="7"/>
  <c r="Q19" i="7"/>
  <c r="Q18" i="7"/>
  <c r="R18" i="7"/>
  <c r="Q17" i="7"/>
  <c r="R17" i="7"/>
  <c r="Q16" i="7"/>
  <c r="R16" i="7"/>
  <c r="Q15" i="7"/>
  <c r="I15" i="7"/>
  <c r="S15" i="7" s="1"/>
  <c r="R15" i="7"/>
  <c r="Q14" i="7"/>
  <c r="R14" i="7"/>
  <c r="Q13" i="7"/>
  <c r="R13" i="7"/>
  <c r="Q12" i="7"/>
  <c r="I12" i="7"/>
  <c r="R12" i="7"/>
  <c r="Q11" i="7"/>
  <c r="R11" i="7"/>
  <c r="Q10" i="7"/>
  <c r="R10" i="7"/>
  <c r="Q9" i="7"/>
  <c r="R9" i="7"/>
  <c r="Q8" i="7"/>
  <c r="Q7" i="7"/>
  <c r="I7" i="7"/>
  <c r="Q6" i="7"/>
  <c r="R6" i="7"/>
  <c r="Q5" i="7"/>
  <c r="F24" i="7"/>
  <c r="S12" i="7" l="1"/>
  <c r="S23" i="7"/>
  <c r="S7" i="7"/>
  <c r="I9" i="7"/>
  <c r="S9" i="7" s="1"/>
  <c r="I20" i="7"/>
  <c r="S20" i="7" s="1"/>
  <c r="I6" i="7"/>
  <c r="S6" i="7" s="1"/>
  <c r="G24" i="7"/>
  <c r="I14" i="7"/>
  <c r="S14" i="7" s="1"/>
  <c r="I17" i="7"/>
  <c r="S17" i="7" s="1"/>
  <c r="I22" i="7"/>
  <c r="S22" i="7" s="1"/>
  <c r="D24" i="7"/>
  <c r="H24" i="7"/>
  <c r="I8" i="7"/>
  <c r="S8" i="7" s="1"/>
  <c r="I11" i="7"/>
  <c r="S11" i="7" s="1"/>
  <c r="I16" i="7"/>
  <c r="S16" i="7" s="1"/>
  <c r="I19" i="7"/>
  <c r="S19" i="7" s="1"/>
  <c r="I5" i="7"/>
  <c r="S5" i="7" s="1"/>
  <c r="Q24" i="7"/>
  <c r="I10" i="7"/>
  <c r="S10" i="7" s="1"/>
  <c r="I13" i="7"/>
  <c r="S13" i="7" s="1"/>
  <c r="I18" i="7"/>
  <c r="S18" i="7" s="1"/>
  <c r="I21" i="7"/>
  <c r="S21" i="7" s="1"/>
  <c r="R24" i="7"/>
  <c r="C24" i="7"/>
  <c r="E24" i="7"/>
  <c r="R5" i="7"/>
  <c r="K24" i="2"/>
  <c r="L24" i="2"/>
  <c r="M24" i="2"/>
  <c r="N24" i="2"/>
  <c r="O24" i="2"/>
  <c r="P24" i="2"/>
  <c r="C24" i="2"/>
  <c r="D24" i="2"/>
  <c r="E24" i="2"/>
  <c r="F24" i="2"/>
  <c r="G24" i="2"/>
  <c r="H24" i="2"/>
  <c r="Z6" i="6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5" i="6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5" i="6"/>
  <c r="I24" i="7" l="1"/>
  <c r="S24" i="7" s="1"/>
  <c r="R17" i="2"/>
  <c r="R16" i="2"/>
  <c r="R15" i="2"/>
  <c r="R12" i="2"/>
  <c r="R11" i="2"/>
  <c r="R23" i="2"/>
  <c r="R21" i="2"/>
  <c r="R20" i="2"/>
  <c r="R10" i="2"/>
  <c r="R18" i="2"/>
  <c r="Q18" i="2"/>
  <c r="AA18" i="6" s="1"/>
  <c r="Q19" i="2"/>
  <c r="AA19" i="6" s="1"/>
  <c r="Q20" i="2"/>
  <c r="AA20" i="6" s="1"/>
  <c r="Q21" i="2"/>
  <c r="AA21" i="6" s="1"/>
  <c r="Q22" i="2"/>
  <c r="AA22" i="6" s="1"/>
  <c r="Q23" i="2"/>
  <c r="AA23" i="6" s="1"/>
  <c r="I18" i="2"/>
  <c r="I19" i="2"/>
  <c r="I20" i="2"/>
  <c r="I21" i="2"/>
  <c r="I22" i="2"/>
  <c r="I23" i="2"/>
  <c r="R9" i="2"/>
  <c r="R5" i="2"/>
  <c r="R13" i="2"/>
  <c r="R14" i="2"/>
  <c r="R22" i="2"/>
  <c r="Q6" i="2"/>
  <c r="AA6" i="6" s="1"/>
  <c r="Q7" i="2"/>
  <c r="AA7" i="6" s="1"/>
  <c r="Q8" i="2"/>
  <c r="AA8" i="6" s="1"/>
  <c r="Q9" i="2"/>
  <c r="AA9" i="6" s="1"/>
  <c r="Q10" i="2"/>
  <c r="AA10" i="6" s="1"/>
  <c r="Q11" i="2"/>
  <c r="AA11" i="6" s="1"/>
  <c r="Q12" i="2"/>
  <c r="AA12" i="6" s="1"/>
  <c r="Q13" i="2"/>
  <c r="AA13" i="6" s="1"/>
  <c r="Q14" i="2"/>
  <c r="AA14" i="6" s="1"/>
  <c r="Q15" i="2"/>
  <c r="AA15" i="6" s="1"/>
  <c r="Q16" i="2"/>
  <c r="AA16" i="6" s="1"/>
  <c r="Q17" i="2"/>
  <c r="AA17" i="6" s="1"/>
  <c r="Q5" i="2"/>
  <c r="AA5" i="6" s="1"/>
  <c r="I6" i="2"/>
  <c r="I7" i="2"/>
  <c r="I8" i="2"/>
  <c r="I9" i="2"/>
  <c r="I10" i="2"/>
  <c r="I11" i="2"/>
  <c r="I12" i="2"/>
  <c r="I13" i="2"/>
  <c r="I14" i="2"/>
  <c r="I15" i="2"/>
  <c r="I16" i="2"/>
  <c r="I17" i="2"/>
  <c r="I5" i="2"/>
  <c r="R6" i="2"/>
  <c r="J24" i="2"/>
  <c r="B24" i="2"/>
  <c r="R24" i="2" l="1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  <c r="Y6" i="6"/>
  <c r="Y5" i="6"/>
  <c r="Q24" i="2"/>
  <c r="I24" i="2"/>
</calcChain>
</file>

<file path=xl/sharedStrings.xml><?xml version="1.0" encoding="utf-8"?>
<sst xmlns="http://schemas.openxmlformats.org/spreadsheetml/2006/main" count="396" uniqueCount="80">
  <si>
    <t>2016 pr</t>
  </si>
  <si>
    <t>2014 pr</t>
  </si>
  <si>
    <t>2016 uk</t>
  </si>
  <si>
    <t>Aleksandar Vučić</t>
  </si>
  <si>
    <t>Goran Vesić</t>
  </si>
  <si>
    <t>*kategorije aktivnosti:</t>
  </si>
  <si>
    <t>pr - promotivne aktivnosti</t>
  </si>
  <si>
    <t>Ana Brnabić</t>
  </si>
  <si>
    <t>2014 uk</t>
  </si>
  <si>
    <t>2017 pr</t>
  </si>
  <si>
    <t>2018 uk</t>
  </si>
  <si>
    <t>2018 pr</t>
  </si>
  <si>
    <t>2017 uk</t>
  </si>
  <si>
    <t>*</t>
  </si>
  <si>
    <t>uk</t>
  </si>
  <si>
    <t>2020 pr</t>
  </si>
  <si>
    <t>2020 uk</t>
  </si>
  <si>
    <t xml:space="preserve">*  1 - Promotivne aktivnosti  (posete firmama, školama, bolnicama, sudovima, otvaranje fabrika, gradilišta, sajmova, potpisivanja ugovora i memoranduma o izgradnji i ulaganju, stipendiranju, predstavljanje planova izgradnje, uručenje stipendija, pomoći i poklona, razgovor sa građanima, radnicima, prijem donacija, podela donacija)
</t>
  </si>
  <si>
    <t>Siniša Mali</t>
  </si>
  <si>
    <t>* - funkcioner u posmatranom periodu nije bio na funkciji ili nije bio uključen u uzorak</t>
  </si>
  <si>
    <t>** Obračunato kod funkcionera koji su imali bar 5 promotivnih aktivnosti u oba perioda</t>
  </si>
  <si>
    <t>2022 uk</t>
  </si>
  <si>
    <t>2022 pr</t>
  </si>
  <si>
    <t>Danica Grujičić</t>
  </si>
  <si>
    <t>uk - zbirno sve aktivnosti - promotivne i one koje ne spadaju u kategoriju "promotivne" (objašnjenje kategorija u worksheet-u "Po kategorijama 2021-2022")</t>
  </si>
  <si>
    <t>Tomislav Momirović</t>
  </si>
  <si>
    <t>2 - Sastanci u inostranstvu  
3 - Sastanci (u kabinetu) 
4 - Sastanci na terenu (sa domaćim zvaničnicima) 
5 - Manifestacije (konferencije, skupovi) 
6 - Saopštenja, čestitke, telegrami
7- Obraćanja</t>
  </si>
  <si>
    <t xml:space="preserve">** Obračunato u odnosu na period istovetne dužine u neizbornoj godini,
 kod funkcionera koji su imali bar 3 promotivne aktivnosti </t>
  </si>
  <si>
    <t>Neizb.
2013 pr</t>
  </si>
  <si>
    <t>Neizb.
2013 uk</t>
  </si>
  <si>
    <t>Neizb.
2015 pr</t>
  </si>
  <si>
    <t>Neizb.
2015 uk</t>
  </si>
  <si>
    <t>Neizb.
2017 pr</t>
  </si>
  <si>
    <t>Neizb.
2017 uk</t>
  </si>
  <si>
    <t>Neizb.
2019 pr</t>
  </si>
  <si>
    <t>Neizb.
2019 uk</t>
  </si>
  <si>
    <t>Neizb.
2021 pr</t>
  </si>
  <si>
    <t>Neizb.
2021 uk</t>
  </si>
  <si>
    <t>Neizb. - referentni neizborni periodi</t>
  </si>
  <si>
    <t>Poređenje funkcionerske aktivnosti po kategorijama neizborni period 2022-2023 kampanja (47 dana u oba perioda)</t>
  </si>
  <si>
    <t xml:space="preserve">Rast broja promotivnih aktivnosti u odnosu na 2022** </t>
  </si>
  <si>
    <t xml:space="preserve">Ivica Dačić     </t>
  </si>
  <si>
    <t>Vladimir Orlić</t>
  </si>
  <si>
    <t xml:space="preserve">Miloš Vučević </t>
  </si>
  <si>
    <t xml:space="preserve">Irena Vujović </t>
  </si>
  <si>
    <t>Aleksandar Martinović</t>
  </si>
  <si>
    <t>Bratislav Gašić</t>
  </si>
  <si>
    <t xml:space="preserve">Nikola Selaković </t>
  </si>
  <si>
    <t xml:space="preserve">Darija Kisić Tepavčević </t>
  </si>
  <si>
    <t>Zoran Gajić</t>
  </si>
  <si>
    <t>Dubravka Đedović</t>
  </si>
  <si>
    <t xml:space="preserve">Maja Popović </t>
  </si>
  <si>
    <t xml:space="preserve">Jelena Tanasković </t>
  </si>
  <si>
    <t xml:space="preserve">Aleksandar Šapić </t>
  </si>
  <si>
    <t>Neizb.
2022 pr</t>
  </si>
  <si>
    <t>Neizb.
2022 uk</t>
  </si>
  <si>
    <t>2023 pr</t>
  </si>
  <si>
    <t>2023 uk</t>
  </si>
  <si>
    <t>Poređenje funkcionerske aktivnosti 2013-2023 (preračunato broj aktivnosti nedeljno i bez aktivnosti iz 6. i 7. kategorije)</t>
  </si>
  <si>
    <t>2022 neizborni period</t>
  </si>
  <si>
    <t>2023 kampanja</t>
  </si>
  <si>
    <t>Irena Vujović **</t>
  </si>
  <si>
    <t>Siniša Mali **</t>
  </si>
  <si>
    <t>** - Siniša Mali je u periodu 2014-2018 bio gradonačelnik Beograda, a u monitoringu za period 2019 - 2023 je ministar finansija</t>
  </si>
  <si>
    <t>Miloš Vučević **</t>
  </si>
  <si>
    <t>Goran Vesić **</t>
  </si>
  <si>
    <t>Miloš Vučević je od 2019-2022. posmatran kao gradonačelnik Novog Sada, a 2022-2023. kao ministar odbrane</t>
  </si>
  <si>
    <t>Irena Vujović je od 2017-2020. bila predsednica opštine Savski Venac, a 2021-2023. ministarka za zaštitu životne sredine</t>
  </si>
  <si>
    <t>Goran Vesić je do 2022. posmatran kao zamenik gradonačelnika Beograda, a u ciklusu 2022/2023 kao ministar saobraćaja i građevine</t>
  </si>
  <si>
    <t>Aleksandar Antić je u periodu 2014-2020 bio ministar a u periodu 2021-2023 v.d. direktora Koridora doo</t>
  </si>
  <si>
    <t>Zoran Đorđević je u periodu 2019-2020. bio ministar za rad a u periodu 2021-2023. v.d. direktora Pošte</t>
  </si>
  <si>
    <t xml:space="preserve">Rast broja ukupnih  aktivnosti u odnosu na 2022** </t>
  </si>
  <si>
    <t>NA</t>
  </si>
  <si>
    <t>promotivne</t>
  </si>
  <si>
    <t>ukupno</t>
  </si>
  <si>
    <t>Broj aktivnosti tokom 46 dana bez kampanje u 2022</t>
  </si>
  <si>
    <t>Broj aktivnosti tokom 46 dana kampanje i izborne tišine 2023</t>
  </si>
  <si>
    <t xml:space="preserve">Funkcionerske aktivnosti po kategorijama - kampanja 2023 </t>
  </si>
  <si>
    <t>***</t>
  </si>
  <si>
    <t>** Prikazano za funkcionere koji su imali bar 5 promotivnih aktivnosti tokom kampanje u 2023
*** Obraćunato za sve funkcionere iz uzorka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</si>
</sst>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22222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/>
    <xf numFmtId="0" fontId="2" fillId="0" borderId="1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4" borderId="26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0" fillId="2" borderId="35" xfId="0" applyNumberFormat="1" applyFill="1" applyBorder="1" applyAlignment="1">
      <alignment horizontal="center" vertical="center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3" xfId="0" applyBorder="1" applyAlignment="1">
      <alignment horizontal="right"/>
    </xf>
    <xf numFmtId="0" fontId="0" fillId="4" borderId="33" xfId="0" applyFill="1" applyBorder="1" applyAlignment="1">
      <alignment horizontal="center"/>
    </xf>
    <xf numFmtId="0" fontId="2" fillId="0" borderId="23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5" borderId="28" xfId="0" applyFont="1" applyFill="1" applyBorder="1"/>
    <xf numFmtId="0" fontId="2" fillId="5" borderId="36" xfId="0" applyFont="1" applyFill="1" applyBorder="1"/>
    <xf numFmtId="0" fontId="2" fillId="5" borderId="37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9" fontId="0" fillId="2" borderId="21" xfId="0" applyNumberFormat="1" applyFill="1" applyBorder="1" applyAlignment="1">
      <alignment horizontal="center" vertical="center"/>
    </xf>
    <xf numFmtId="9" fontId="0" fillId="2" borderId="22" xfId="0" applyNumberFormat="1" applyFill="1" applyBorder="1" applyAlignment="1">
      <alignment horizontal="center" vertical="center"/>
    </xf>
    <xf numFmtId="9" fontId="0" fillId="2" borderId="30" xfId="0" applyNumberFormat="1" applyFill="1" applyBorder="1" applyAlignment="1">
      <alignment horizontal="center" vertical="center"/>
    </xf>
    <xf numFmtId="0" fontId="0" fillId="2" borderId="0" xfId="0" applyFill="1"/>
    <xf numFmtId="164" fontId="2" fillId="5" borderId="2" xfId="0" applyNumberFormat="1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164" fontId="2" fillId="5" borderId="5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5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5" borderId="15" xfId="0" applyNumberFormat="1" applyFont="1" applyFill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2" fillId="6" borderId="15" xfId="0" applyNumberFormat="1" applyFont="1" applyFill="1" applyBorder="1" applyAlignment="1">
      <alignment horizontal="center" vertical="center"/>
    </xf>
    <xf numFmtId="164" fontId="5" fillId="6" borderId="4" xfId="0" applyNumberFormat="1" applyFont="1" applyFill="1" applyBorder="1" applyAlignment="1">
      <alignment horizontal="center" vertical="center"/>
    </xf>
    <xf numFmtId="164" fontId="5" fillId="6" borderId="5" xfId="0" applyNumberFormat="1" applyFont="1" applyFill="1" applyBorder="1" applyAlignment="1">
      <alignment horizontal="center" vertical="center"/>
    </xf>
    <xf numFmtId="164" fontId="2" fillId="6" borderId="3" xfId="0" applyNumberFormat="1" applyFont="1" applyFill="1" applyBorder="1" applyAlignment="1">
      <alignment horizontal="center" vertical="center"/>
    </xf>
    <xf numFmtId="164" fontId="2" fillId="6" borderId="5" xfId="0" applyNumberFormat="1" applyFont="1" applyFill="1" applyBorder="1" applyAlignment="1">
      <alignment horizontal="center" vertical="center"/>
    </xf>
    <xf numFmtId="164" fontId="2" fillId="6" borderId="10" xfId="0" applyNumberFormat="1" applyFont="1" applyFill="1" applyBorder="1" applyAlignment="1">
      <alignment horizontal="center" vertical="center"/>
    </xf>
    <xf numFmtId="164" fontId="2" fillId="6" borderId="19" xfId="0" applyNumberFormat="1" applyFont="1" applyFill="1" applyBorder="1" applyAlignment="1">
      <alignment horizontal="center" vertical="center"/>
    </xf>
    <xf numFmtId="164" fontId="2" fillId="6" borderId="4" xfId="0" applyNumberFormat="1" applyFont="1" applyFill="1" applyBorder="1" applyAlignment="1">
      <alignment horizontal="center" vertical="center"/>
    </xf>
    <xf numFmtId="164" fontId="5" fillId="6" borderId="15" xfId="0" applyNumberFormat="1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164" fontId="5" fillId="5" borderId="4" xfId="0" applyNumberFormat="1" applyFont="1" applyFill="1" applyBorder="1" applyAlignment="1">
      <alignment horizontal="center" vertical="center"/>
    </xf>
    <xf numFmtId="164" fontId="5" fillId="6" borderId="10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5" borderId="11" xfId="0" applyFont="1" applyFill="1" applyBorder="1" applyAlignment="1">
      <alignment vertical="center" wrapText="1"/>
    </xf>
    <xf numFmtId="0" fontId="2" fillId="5" borderId="27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6" borderId="18" xfId="0" applyNumberFormat="1" applyFont="1" applyFill="1" applyBorder="1" applyAlignment="1">
      <alignment horizontal="center" vertical="center"/>
    </xf>
    <xf numFmtId="164" fontId="5" fillId="5" borderId="5" xfId="0" applyNumberFormat="1" applyFont="1" applyFill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0" fillId="0" borderId="41" xfId="0" applyBorder="1" applyAlignment="1">
      <alignment horizontal="right"/>
    </xf>
    <xf numFmtId="0" fontId="0" fillId="0" borderId="19" xfId="0" applyBorder="1" applyAlignment="1">
      <alignment horizontal="center"/>
    </xf>
    <xf numFmtId="0" fontId="0" fillId="4" borderId="40" xfId="0" applyFill="1" applyBorder="1" applyAlignment="1">
      <alignment horizontal="center"/>
    </xf>
    <xf numFmtId="1" fontId="0" fillId="4" borderId="29" xfId="0" applyNumberForma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4" borderId="29" xfId="0" applyFill="1" applyBorder="1" applyAlignment="1">
      <alignment horizontal="center"/>
    </xf>
    <xf numFmtId="1" fontId="0" fillId="2" borderId="11" xfId="0" applyNumberFormat="1" applyFill="1" applyBorder="1" applyAlignment="1">
      <alignment horizontal="center" vertical="center"/>
    </xf>
    <xf numFmtId="1" fontId="0" fillId="6" borderId="12" xfId="0" applyNumberFormat="1" applyFill="1" applyBorder="1" applyAlignment="1">
      <alignment horizontal="center" vertical="center"/>
    </xf>
    <xf numFmtId="1" fontId="0" fillId="6" borderId="32" xfId="0" applyNumberFormat="1" applyFill="1" applyBorder="1" applyAlignment="1">
      <alignment horizontal="center" vertical="center"/>
    </xf>
    <xf numFmtId="1" fontId="0" fillId="4" borderId="26" xfId="0" applyNumberForma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4" borderId="26" xfId="0" applyFill="1" applyBorder="1" applyAlignment="1">
      <alignment horizontal="center"/>
    </xf>
    <xf numFmtId="9" fontId="0" fillId="2" borderId="39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0" borderId="0" xfId="0" applyAlignment="1">
      <alignment vertical="top" wrapText="1"/>
    </xf>
    <xf numFmtId="49" fontId="0" fillId="2" borderId="0" xfId="0" applyNumberFormat="1" applyFill="1" applyAlignment="1">
      <alignment vertical="top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9" fontId="0" fillId="2" borderId="0" xfId="0" applyNumberFormat="1" applyFill="1" applyAlignment="1">
      <alignment horizontal="left" vertical="top" wrapText="1"/>
    </xf>
    <xf numFmtId="0" fontId="0" fillId="2" borderId="0" xfId="0" applyFill="1" applyAlignment="1">
      <alignment horizontal="center" vertical="top" wrapText="1"/>
    </xf>
    <xf numFmtId="0" fontId="0" fillId="2" borderId="33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5" borderId="0" xfId="0" applyFont="1" applyFill="1" applyAlignment="1">
      <alignment horizontal="left"/>
    </xf>
    <xf numFmtId="0" fontId="0" fillId="0" borderId="0" xfId="0" applyAlignment="1">
      <alignment vertical="top" wrapText="1"/>
    </xf>
    <xf numFmtId="0" fontId="0" fillId="2" borderId="36" xfId="0" applyFill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49" fontId="0" fillId="2" borderId="42" xfId="0" applyNumberForma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/>
    </xf>
    <xf numFmtId="0" fontId="8" fillId="0" borderId="13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0</xdr:col>
      <xdr:colOff>940143</xdr:colOff>
      <xdr:row>2</xdr:row>
      <xdr:rowOff>676275</xdr:rowOff>
    </xdr:to>
    <xdr:pic>
      <xdr:nvPicPr>
        <xdr:cNvPr id="3" name="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57150"/>
          <a:ext cx="854418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304800</xdr:colOff>
      <xdr:row>24</xdr:row>
      <xdr:rowOff>146685</xdr:rowOff>
    </xdr:from>
    <xdr:to>
      <xdr:col>22</xdr:col>
      <xdr:colOff>466725</xdr:colOff>
      <xdr:row>31</xdr:row>
      <xdr:rowOff>22860</xdr:rowOff>
    </xdr:to>
    <xdr:pic>
      <xdr:nvPicPr>
        <xdr:cNvPr id="2" name="Picture 1" descr="ts-logo-izbor">
          <a:extLst>
            <a:ext uri="{FF2B5EF4-FFF2-40B4-BE49-F238E27FC236}">
              <a16:creationId xmlns:a16="http://schemas.microsoft.com/office/drawing/2014/main" id="{93949EEE-C4AA-4547-920E-C1BE25FE3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39200" y="9892665"/>
          <a:ext cx="4794885" cy="1156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0</xdr:row>
      <xdr:rowOff>0</xdr:rowOff>
    </xdr:from>
    <xdr:to>
      <xdr:col>0</xdr:col>
      <xdr:colOff>920114</xdr:colOff>
      <xdr:row>4</xdr:row>
      <xdr:rowOff>55853</xdr:rowOff>
    </xdr:to>
    <xdr:pic>
      <xdr:nvPicPr>
        <xdr:cNvPr id="3" name="chart">
          <a:extLst>
            <a:ext uri="{FF2B5EF4-FFF2-40B4-BE49-F238E27FC236}">
              <a16:creationId xmlns:a16="http://schemas.microsoft.com/office/drawing/2014/main" id="{4D0F0AA2-6F9E-46AD-ADB6-FDA7942A2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0"/>
          <a:ext cx="733424" cy="787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workbookViewId="0">
      <selection activeCell="J5" sqref="J5:P23"/>
    </sheetView>
  </sheetViews>
  <sheetFormatPr defaultRowHeight="14.4" x14ac:dyDescent="0.3"/>
  <cols>
    <col min="1" max="1" width="21.6640625" customWidth="1"/>
    <col min="2" max="17" width="6.109375" customWidth="1"/>
    <col min="18" max="18" width="13.109375" style="1" customWidth="1"/>
  </cols>
  <sheetData>
    <row r="1" spans="1:18" ht="15.6" x14ac:dyDescent="0.3">
      <c r="A1" s="17"/>
      <c r="B1" s="18" t="s">
        <v>39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</row>
    <row r="2" spans="1:18" ht="8.25" customHeight="1" thickBot="1" x14ac:dyDescent="0.35"/>
    <row r="3" spans="1:18" ht="58.5" customHeight="1" thickBot="1" x14ac:dyDescent="0.35">
      <c r="B3" s="112" t="s">
        <v>59</v>
      </c>
      <c r="C3" s="113"/>
      <c r="D3" s="113"/>
      <c r="E3" s="113"/>
      <c r="F3" s="114"/>
      <c r="G3" s="114"/>
      <c r="H3" s="115"/>
      <c r="I3" s="13"/>
      <c r="J3" s="116" t="s">
        <v>60</v>
      </c>
      <c r="K3" s="117"/>
      <c r="L3" s="117"/>
      <c r="M3" s="117"/>
      <c r="N3" s="117"/>
      <c r="O3" s="118"/>
      <c r="P3" s="118"/>
      <c r="Q3" s="13"/>
      <c r="R3" s="121" t="s">
        <v>40</v>
      </c>
    </row>
    <row r="4" spans="1:18" ht="15" thickBot="1" x14ac:dyDescent="0.35">
      <c r="A4" s="21" t="s">
        <v>5</v>
      </c>
      <c r="B4" s="14">
        <v>1</v>
      </c>
      <c r="C4" s="11">
        <v>2</v>
      </c>
      <c r="D4" s="11">
        <v>3</v>
      </c>
      <c r="E4" s="11">
        <v>4</v>
      </c>
      <c r="F4" s="11">
        <v>5</v>
      </c>
      <c r="G4" s="37">
        <v>6</v>
      </c>
      <c r="H4" s="12">
        <v>7</v>
      </c>
      <c r="I4" s="22" t="s">
        <v>14</v>
      </c>
      <c r="J4" s="14">
        <v>1</v>
      </c>
      <c r="K4" s="11">
        <v>2</v>
      </c>
      <c r="L4" s="11">
        <v>3</v>
      </c>
      <c r="M4" s="11">
        <v>4</v>
      </c>
      <c r="N4" s="11">
        <v>5</v>
      </c>
      <c r="O4" s="37">
        <v>6</v>
      </c>
      <c r="P4" s="12">
        <v>7</v>
      </c>
      <c r="Q4" s="22" t="s">
        <v>14</v>
      </c>
      <c r="R4" s="122"/>
    </row>
    <row r="5" spans="1:18" x14ac:dyDescent="0.3">
      <c r="A5" s="80" t="s">
        <v>3</v>
      </c>
      <c r="B5" s="77">
        <v>7</v>
      </c>
      <c r="C5" s="3">
        <v>6</v>
      </c>
      <c r="D5" s="3">
        <v>32</v>
      </c>
      <c r="E5" s="3">
        <v>0</v>
      </c>
      <c r="F5" s="3">
        <v>2</v>
      </c>
      <c r="G5" s="3">
        <v>20</v>
      </c>
      <c r="H5" s="92">
        <v>2</v>
      </c>
      <c r="I5" s="108">
        <f>SUM(B5:H5)</f>
        <v>69</v>
      </c>
      <c r="J5" s="67">
        <v>14</v>
      </c>
      <c r="K5" s="2">
        <v>2</v>
      </c>
      <c r="L5" s="2">
        <v>24</v>
      </c>
      <c r="M5" s="2">
        <v>1</v>
      </c>
      <c r="N5" s="2">
        <v>3</v>
      </c>
      <c r="O5" s="2">
        <v>8</v>
      </c>
      <c r="P5" s="95">
        <v>0</v>
      </c>
      <c r="Q5" s="93">
        <f>SUM(J5:P5)</f>
        <v>52</v>
      </c>
      <c r="R5" s="40">
        <f>(J5/B5-1)</f>
        <v>1</v>
      </c>
    </row>
    <row r="6" spans="1:18" x14ac:dyDescent="0.3">
      <c r="A6" s="79" t="s">
        <v>7</v>
      </c>
      <c r="B6" s="78">
        <v>8</v>
      </c>
      <c r="C6" s="2">
        <v>5</v>
      </c>
      <c r="D6" s="2">
        <v>21</v>
      </c>
      <c r="E6" s="2">
        <v>0</v>
      </c>
      <c r="F6" s="2">
        <v>8</v>
      </c>
      <c r="G6" s="2">
        <v>7</v>
      </c>
      <c r="H6" s="95">
        <v>0</v>
      </c>
      <c r="I6" s="109">
        <f t="shared" ref="I6:I23" si="0">SUM(B6:H6)</f>
        <v>49</v>
      </c>
      <c r="J6" s="67">
        <v>5</v>
      </c>
      <c r="K6" s="2">
        <v>2</v>
      </c>
      <c r="L6" s="2">
        <v>28</v>
      </c>
      <c r="M6" s="2">
        <v>0</v>
      </c>
      <c r="N6" s="2">
        <v>1</v>
      </c>
      <c r="O6" s="2">
        <v>2</v>
      </c>
      <c r="P6" s="95">
        <v>1</v>
      </c>
      <c r="Q6" s="96">
        <f t="shared" ref="Q6:Q23" si="1">SUM(J6:P6)</f>
        <v>39</v>
      </c>
      <c r="R6" s="38">
        <f>(J6/B6-1)</f>
        <v>-0.375</v>
      </c>
    </row>
    <row r="7" spans="1:18" x14ac:dyDescent="0.3">
      <c r="A7" s="80" t="s">
        <v>41</v>
      </c>
      <c r="B7" s="78">
        <v>0</v>
      </c>
      <c r="C7" s="2">
        <v>8</v>
      </c>
      <c r="D7" s="2">
        <v>46</v>
      </c>
      <c r="E7" s="2">
        <v>0</v>
      </c>
      <c r="F7" s="2">
        <v>8</v>
      </c>
      <c r="G7" s="2">
        <v>12</v>
      </c>
      <c r="H7" s="95">
        <v>0</v>
      </c>
      <c r="I7" s="109">
        <f t="shared" si="0"/>
        <v>74</v>
      </c>
      <c r="J7" s="67">
        <v>2</v>
      </c>
      <c r="K7" s="2">
        <v>4</v>
      </c>
      <c r="L7" s="2">
        <v>24</v>
      </c>
      <c r="M7" s="2">
        <v>0</v>
      </c>
      <c r="N7" s="2">
        <v>5</v>
      </c>
      <c r="O7" s="2">
        <v>10</v>
      </c>
      <c r="P7" s="95">
        <v>0</v>
      </c>
      <c r="Q7" s="96">
        <f t="shared" si="1"/>
        <v>45</v>
      </c>
      <c r="R7" s="38" t="s">
        <v>72</v>
      </c>
    </row>
    <row r="8" spans="1:18" x14ac:dyDescent="0.3">
      <c r="A8" s="80" t="s">
        <v>42</v>
      </c>
      <c r="B8" s="78">
        <v>0</v>
      </c>
      <c r="C8" s="2">
        <v>1</v>
      </c>
      <c r="D8" s="2">
        <v>21</v>
      </c>
      <c r="E8" s="2">
        <v>0</v>
      </c>
      <c r="F8" s="2">
        <v>8</v>
      </c>
      <c r="G8" s="2">
        <v>0</v>
      </c>
      <c r="H8" s="95">
        <v>0</v>
      </c>
      <c r="I8" s="109">
        <f t="shared" si="0"/>
        <v>30</v>
      </c>
      <c r="J8" s="67">
        <v>8</v>
      </c>
      <c r="K8" s="2">
        <v>2</v>
      </c>
      <c r="L8" s="2">
        <v>11</v>
      </c>
      <c r="M8" s="2">
        <v>0</v>
      </c>
      <c r="N8" s="2">
        <v>2</v>
      </c>
      <c r="O8" s="2">
        <v>3</v>
      </c>
      <c r="P8" s="95">
        <v>0</v>
      </c>
      <c r="Q8" s="96">
        <f t="shared" si="1"/>
        <v>26</v>
      </c>
      <c r="R8" s="38" t="s">
        <v>72</v>
      </c>
    </row>
    <row r="9" spans="1:18" x14ac:dyDescent="0.3">
      <c r="A9" s="80" t="s">
        <v>18</v>
      </c>
      <c r="B9" s="78">
        <v>1</v>
      </c>
      <c r="C9" s="2">
        <v>7</v>
      </c>
      <c r="D9" s="2">
        <v>5</v>
      </c>
      <c r="E9" s="2">
        <v>0</v>
      </c>
      <c r="F9" s="2">
        <v>2</v>
      </c>
      <c r="G9" s="2">
        <v>2</v>
      </c>
      <c r="H9" s="95">
        <v>0</v>
      </c>
      <c r="I9" s="109">
        <f t="shared" si="0"/>
        <v>17</v>
      </c>
      <c r="J9" s="67">
        <v>7</v>
      </c>
      <c r="K9" s="2">
        <v>0</v>
      </c>
      <c r="L9" s="2">
        <v>2</v>
      </c>
      <c r="M9" s="2">
        <v>0</v>
      </c>
      <c r="N9" s="2">
        <v>0</v>
      </c>
      <c r="O9" s="2">
        <v>10</v>
      </c>
      <c r="P9" s="95">
        <v>0</v>
      </c>
      <c r="Q9" s="96">
        <f t="shared" si="1"/>
        <v>19</v>
      </c>
      <c r="R9" s="38">
        <f t="shared" ref="R9:R22" si="2">(J9/B9-1)</f>
        <v>6</v>
      </c>
    </row>
    <row r="10" spans="1:18" x14ac:dyDescent="0.3">
      <c r="A10" s="80" t="s">
        <v>43</v>
      </c>
      <c r="B10" s="78">
        <v>8</v>
      </c>
      <c r="C10" s="2">
        <v>2</v>
      </c>
      <c r="D10" s="2">
        <v>18</v>
      </c>
      <c r="E10" s="2">
        <v>11</v>
      </c>
      <c r="F10" s="2">
        <v>2</v>
      </c>
      <c r="G10" s="2">
        <v>6</v>
      </c>
      <c r="H10" s="95">
        <v>0</v>
      </c>
      <c r="I10" s="109">
        <f t="shared" si="0"/>
        <v>47</v>
      </c>
      <c r="J10" s="67">
        <v>16</v>
      </c>
      <c r="K10" s="2">
        <v>0</v>
      </c>
      <c r="L10" s="2">
        <v>8</v>
      </c>
      <c r="M10" s="2">
        <v>0</v>
      </c>
      <c r="N10" s="2">
        <v>4</v>
      </c>
      <c r="O10" s="2">
        <v>2</v>
      </c>
      <c r="P10" s="95">
        <v>0</v>
      </c>
      <c r="Q10" s="96">
        <f t="shared" si="1"/>
        <v>30</v>
      </c>
      <c r="R10" s="38">
        <f>(J10/B10-1)</f>
        <v>1</v>
      </c>
    </row>
    <row r="11" spans="1:18" x14ac:dyDescent="0.3">
      <c r="A11" s="80" t="s">
        <v>44</v>
      </c>
      <c r="B11" s="78">
        <v>7</v>
      </c>
      <c r="C11" s="2">
        <v>1</v>
      </c>
      <c r="D11" s="2">
        <v>4</v>
      </c>
      <c r="E11" s="2">
        <v>0</v>
      </c>
      <c r="F11" s="2">
        <v>1</v>
      </c>
      <c r="G11" s="2">
        <v>3</v>
      </c>
      <c r="H11" s="95">
        <v>0</v>
      </c>
      <c r="I11" s="109">
        <f t="shared" si="0"/>
        <v>16</v>
      </c>
      <c r="J11" s="67">
        <v>9</v>
      </c>
      <c r="K11" s="2">
        <v>0</v>
      </c>
      <c r="L11" s="2">
        <v>0</v>
      </c>
      <c r="M11" s="2">
        <v>0</v>
      </c>
      <c r="N11" s="2">
        <v>1</v>
      </c>
      <c r="O11" s="2">
        <v>0</v>
      </c>
      <c r="P11" s="95">
        <v>0</v>
      </c>
      <c r="Q11" s="96">
        <f t="shared" si="1"/>
        <v>10</v>
      </c>
      <c r="R11" s="38">
        <f>(J11/B11-1)</f>
        <v>0.28571428571428581</v>
      </c>
    </row>
    <row r="12" spans="1:18" x14ac:dyDescent="0.3">
      <c r="A12" s="80" t="s">
        <v>4</v>
      </c>
      <c r="B12" s="78">
        <v>4</v>
      </c>
      <c r="C12" s="2">
        <v>0</v>
      </c>
      <c r="D12" s="2">
        <v>12</v>
      </c>
      <c r="E12" s="2">
        <v>1</v>
      </c>
      <c r="F12" s="2">
        <v>6</v>
      </c>
      <c r="G12" s="2">
        <v>3</v>
      </c>
      <c r="H12" s="95">
        <v>0</v>
      </c>
      <c r="I12" s="109">
        <f t="shared" si="0"/>
        <v>26</v>
      </c>
      <c r="J12" s="67">
        <v>55</v>
      </c>
      <c r="K12" s="2">
        <v>0</v>
      </c>
      <c r="L12" s="2">
        <v>5</v>
      </c>
      <c r="M12" s="2">
        <v>0</v>
      </c>
      <c r="N12" s="2">
        <v>8</v>
      </c>
      <c r="O12" s="2">
        <v>7</v>
      </c>
      <c r="P12" s="95">
        <v>0</v>
      </c>
      <c r="Q12" s="96">
        <f t="shared" si="1"/>
        <v>75</v>
      </c>
      <c r="R12" s="38">
        <f>(J12/B12-1)</f>
        <v>12.75</v>
      </c>
    </row>
    <row r="13" spans="1:18" x14ac:dyDescent="0.3">
      <c r="A13" s="80" t="s">
        <v>25</v>
      </c>
      <c r="B13" s="78">
        <v>3</v>
      </c>
      <c r="C13" s="2">
        <v>0</v>
      </c>
      <c r="D13" s="2">
        <v>5</v>
      </c>
      <c r="E13" s="2">
        <v>0</v>
      </c>
      <c r="F13" s="2">
        <v>5</v>
      </c>
      <c r="G13" s="2">
        <v>3</v>
      </c>
      <c r="H13" s="95">
        <v>0</v>
      </c>
      <c r="I13" s="109">
        <f t="shared" si="0"/>
        <v>16</v>
      </c>
      <c r="J13" s="67">
        <v>9</v>
      </c>
      <c r="K13" s="2">
        <v>1</v>
      </c>
      <c r="L13" s="2">
        <v>0</v>
      </c>
      <c r="M13" s="2">
        <v>1</v>
      </c>
      <c r="N13" s="2">
        <v>3</v>
      </c>
      <c r="O13" s="2">
        <v>1</v>
      </c>
      <c r="P13" s="95">
        <v>0</v>
      </c>
      <c r="Q13" s="96">
        <f t="shared" si="1"/>
        <v>15</v>
      </c>
      <c r="R13" s="38">
        <f t="shared" si="2"/>
        <v>2</v>
      </c>
    </row>
    <row r="14" spans="1:18" x14ac:dyDescent="0.3">
      <c r="A14" s="80" t="s">
        <v>45</v>
      </c>
      <c r="B14" s="78">
        <v>2</v>
      </c>
      <c r="C14" s="2">
        <v>0</v>
      </c>
      <c r="D14" s="2">
        <v>3</v>
      </c>
      <c r="E14" s="2">
        <v>0</v>
      </c>
      <c r="F14" s="2">
        <v>6</v>
      </c>
      <c r="G14" s="2">
        <v>0</v>
      </c>
      <c r="H14" s="95">
        <v>0</v>
      </c>
      <c r="I14" s="109">
        <f t="shared" si="0"/>
        <v>11</v>
      </c>
      <c r="J14" s="67">
        <v>19</v>
      </c>
      <c r="K14" s="2">
        <v>0</v>
      </c>
      <c r="L14" s="2">
        <v>2</v>
      </c>
      <c r="M14" s="2">
        <v>1</v>
      </c>
      <c r="N14" s="2">
        <v>1</v>
      </c>
      <c r="O14" s="2">
        <v>4</v>
      </c>
      <c r="P14" s="95">
        <v>0</v>
      </c>
      <c r="Q14" s="96">
        <f t="shared" si="1"/>
        <v>27</v>
      </c>
      <c r="R14" s="38">
        <f t="shared" si="2"/>
        <v>8.5</v>
      </c>
    </row>
    <row r="15" spans="1:18" x14ac:dyDescent="0.3">
      <c r="A15" s="80" t="s">
        <v>46</v>
      </c>
      <c r="B15" s="78">
        <v>5</v>
      </c>
      <c r="C15" s="2">
        <v>1</v>
      </c>
      <c r="D15" s="2">
        <v>25</v>
      </c>
      <c r="E15" s="2">
        <v>0</v>
      </c>
      <c r="F15" s="2">
        <v>0</v>
      </c>
      <c r="G15" s="2">
        <v>3</v>
      </c>
      <c r="H15" s="95">
        <v>0</v>
      </c>
      <c r="I15" s="109">
        <f t="shared" si="0"/>
        <v>34</v>
      </c>
      <c r="J15" s="67">
        <v>24</v>
      </c>
      <c r="K15" s="2">
        <v>0</v>
      </c>
      <c r="L15" s="2">
        <v>3</v>
      </c>
      <c r="M15" s="2">
        <v>0</v>
      </c>
      <c r="N15" s="2">
        <v>3</v>
      </c>
      <c r="O15" s="2">
        <v>0</v>
      </c>
      <c r="P15" s="95">
        <v>0</v>
      </c>
      <c r="Q15" s="96">
        <f t="shared" si="1"/>
        <v>30</v>
      </c>
      <c r="R15" s="38">
        <f t="shared" si="2"/>
        <v>3.8</v>
      </c>
    </row>
    <row r="16" spans="1:18" x14ac:dyDescent="0.3">
      <c r="A16" s="80" t="s">
        <v>23</v>
      </c>
      <c r="B16" s="78">
        <v>4</v>
      </c>
      <c r="C16" s="2">
        <v>0</v>
      </c>
      <c r="D16" s="2">
        <v>5</v>
      </c>
      <c r="E16" s="2">
        <v>0</v>
      </c>
      <c r="F16" s="2">
        <v>7</v>
      </c>
      <c r="G16" s="2">
        <v>1</v>
      </c>
      <c r="H16" s="95">
        <v>0</v>
      </c>
      <c r="I16" s="109">
        <f t="shared" si="0"/>
        <v>17</v>
      </c>
      <c r="J16" s="67">
        <v>20</v>
      </c>
      <c r="K16" s="2">
        <v>0</v>
      </c>
      <c r="L16" s="2">
        <v>4</v>
      </c>
      <c r="M16" s="2">
        <v>1</v>
      </c>
      <c r="N16" s="2">
        <v>11</v>
      </c>
      <c r="O16" s="2">
        <v>0</v>
      </c>
      <c r="P16" s="95">
        <v>0</v>
      </c>
      <c r="Q16" s="96">
        <f t="shared" si="1"/>
        <v>36</v>
      </c>
      <c r="R16" s="38">
        <f t="shared" si="2"/>
        <v>4</v>
      </c>
    </row>
    <row r="17" spans="1:18" x14ac:dyDescent="0.3">
      <c r="A17" s="80" t="s">
        <v>47</v>
      </c>
      <c r="B17" s="78">
        <v>6</v>
      </c>
      <c r="C17" s="2">
        <v>0</v>
      </c>
      <c r="D17" s="2">
        <v>6</v>
      </c>
      <c r="E17" s="2">
        <v>1</v>
      </c>
      <c r="F17" s="2">
        <v>8</v>
      </c>
      <c r="G17" s="2">
        <v>1</v>
      </c>
      <c r="H17" s="95">
        <v>0</v>
      </c>
      <c r="I17" s="109">
        <f t="shared" si="0"/>
        <v>22</v>
      </c>
      <c r="J17" s="67">
        <v>12</v>
      </c>
      <c r="K17" s="2">
        <v>0</v>
      </c>
      <c r="L17" s="2">
        <v>2</v>
      </c>
      <c r="M17" s="2">
        <v>1</v>
      </c>
      <c r="N17" s="2">
        <v>5</v>
      </c>
      <c r="O17" s="2">
        <v>0</v>
      </c>
      <c r="P17" s="95">
        <v>0</v>
      </c>
      <c r="Q17" s="96">
        <f t="shared" si="1"/>
        <v>20</v>
      </c>
      <c r="R17" s="38">
        <f t="shared" si="2"/>
        <v>1</v>
      </c>
    </row>
    <row r="18" spans="1:18" ht="15" thickBot="1" x14ac:dyDescent="0.35">
      <c r="A18" s="80" t="s">
        <v>48</v>
      </c>
      <c r="B18" s="78">
        <v>4</v>
      </c>
      <c r="C18" s="2">
        <v>0</v>
      </c>
      <c r="D18" s="2">
        <v>3</v>
      </c>
      <c r="E18" s="2">
        <v>0</v>
      </c>
      <c r="F18" s="2">
        <v>10</v>
      </c>
      <c r="G18" s="2">
        <v>1</v>
      </c>
      <c r="H18" s="95">
        <v>0</v>
      </c>
      <c r="I18" s="109">
        <f t="shared" si="0"/>
        <v>18</v>
      </c>
      <c r="J18" s="67">
        <v>33</v>
      </c>
      <c r="K18" s="2">
        <v>0</v>
      </c>
      <c r="L18" s="2">
        <v>0</v>
      </c>
      <c r="M18" s="2">
        <v>0</v>
      </c>
      <c r="N18" s="2">
        <v>5</v>
      </c>
      <c r="O18" s="2">
        <v>0</v>
      </c>
      <c r="P18" s="95">
        <v>0</v>
      </c>
      <c r="Q18" s="96">
        <f t="shared" si="1"/>
        <v>38</v>
      </c>
      <c r="R18" s="39">
        <f t="shared" si="2"/>
        <v>7.25</v>
      </c>
    </row>
    <row r="19" spans="1:18" x14ac:dyDescent="0.3">
      <c r="A19" s="80" t="s">
        <v>49</v>
      </c>
      <c r="B19" s="78">
        <v>0</v>
      </c>
      <c r="C19" s="2">
        <v>1</v>
      </c>
      <c r="D19" s="2">
        <v>17</v>
      </c>
      <c r="E19" s="2">
        <v>0</v>
      </c>
      <c r="F19" s="2">
        <v>1</v>
      </c>
      <c r="G19" s="2">
        <v>4</v>
      </c>
      <c r="H19" s="95">
        <v>0</v>
      </c>
      <c r="I19" s="109">
        <f t="shared" si="0"/>
        <v>23</v>
      </c>
      <c r="J19" s="67">
        <v>4</v>
      </c>
      <c r="K19" s="2">
        <v>0</v>
      </c>
      <c r="L19" s="2">
        <v>0</v>
      </c>
      <c r="M19" s="2">
        <v>0</v>
      </c>
      <c r="N19" s="2">
        <v>2</v>
      </c>
      <c r="O19" s="2">
        <v>0</v>
      </c>
      <c r="P19" s="95">
        <v>0</v>
      </c>
      <c r="Q19" s="96">
        <f t="shared" si="1"/>
        <v>6</v>
      </c>
      <c r="R19" s="40" t="s">
        <v>72</v>
      </c>
    </row>
    <row r="20" spans="1:18" x14ac:dyDescent="0.3">
      <c r="A20" s="80" t="s">
        <v>50</v>
      </c>
      <c r="B20" s="78">
        <v>4</v>
      </c>
      <c r="C20" s="2">
        <v>1</v>
      </c>
      <c r="D20" s="2">
        <v>18</v>
      </c>
      <c r="E20" s="2">
        <v>0</v>
      </c>
      <c r="F20" s="2">
        <v>8</v>
      </c>
      <c r="G20" s="2">
        <v>1</v>
      </c>
      <c r="H20" s="95">
        <v>0</v>
      </c>
      <c r="I20" s="109">
        <f t="shared" si="0"/>
        <v>32</v>
      </c>
      <c r="J20" s="67">
        <v>14</v>
      </c>
      <c r="K20" s="2">
        <v>1</v>
      </c>
      <c r="L20" s="2">
        <v>7</v>
      </c>
      <c r="M20" s="2">
        <v>0</v>
      </c>
      <c r="N20" s="2">
        <v>7</v>
      </c>
      <c r="O20" s="2">
        <v>3</v>
      </c>
      <c r="P20" s="95">
        <v>0</v>
      </c>
      <c r="Q20" s="96">
        <f t="shared" si="1"/>
        <v>32</v>
      </c>
      <c r="R20" s="38">
        <f>(J20/B20-1)</f>
        <v>2.5</v>
      </c>
    </row>
    <row r="21" spans="1:18" x14ac:dyDescent="0.3">
      <c r="A21" s="80" t="s">
        <v>51</v>
      </c>
      <c r="B21" s="78">
        <v>1</v>
      </c>
      <c r="C21" s="2">
        <v>2</v>
      </c>
      <c r="D21" s="2">
        <v>11</v>
      </c>
      <c r="E21" s="2">
        <v>0</v>
      </c>
      <c r="F21" s="2">
        <v>6</v>
      </c>
      <c r="G21" s="2">
        <v>1</v>
      </c>
      <c r="H21" s="95">
        <v>0</v>
      </c>
      <c r="I21" s="109">
        <f t="shared" si="0"/>
        <v>21</v>
      </c>
      <c r="J21" s="67">
        <v>7</v>
      </c>
      <c r="K21" s="2">
        <v>1</v>
      </c>
      <c r="L21" s="2">
        <v>3</v>
      </c>
      <c r="M21" s="2">
        <v>3</v>
      </c>
      <c r="N21" s="2">
        <v>0</v>
      </c>
      <c r="O21" s="2">
        <v>3</v>
      </c>
      <c r="P21" s="95">
        <v>0</v>
      </c>
      <c r="Q21" s="96">
        <f t="shared" si="1"/>
        <v>17</v>
      </c>
      <c r="R21" s="38">
        <f>(J21/B21-1)</f>
        <v>6</v>
      </c>
    </row>
    <row r="22" spans="1:18" x14ac:dyDescent="0.3">
      <c r="A22" s="80" t="s">
        <v>52</v>
      </c>
      <c r="B22" s="78">
        <v>4</v>
      </c>
      <c r="C22" s="2">
        <v>0</v>
      </c>
      <c r="D22" s="2">
        <v>5</v>
      </c>
      <c r="E22" s="2">
        <v>0</v>
      </c>
      <c r="F22" s="2">
        <v>4</v>
      </c>
      <c r="G22" s="2">
        <v>0</v>
      </c>
      <c r="H22" s="95">
        <v>0</v>
      </c>
      <c r="I22" s="109">
        <f t="shared" si="0"/>
        <v>13</v>
      </c>
      <c r="J22" s="67">
        <v>2</v>
      </c>
      <c r="K22" s="2">
        <v>0</v>
      </c>
      <c r="L22" s="2">
        <v>3</v>
      </c>
      <c r="M22" s="2">
        <v>0</v>
      </c>
      <c r="N22" s="2">
        <v>1</v>
      </c>
      <c r="O22" s="2">
        <v>1</v>
      </c>
      <c r="P22" s="95">
        <v>0</v>
      </c>
      <c r="Q22" s="96">
        <f t="shared" si="1"/>
        <v>7</v>
      </c>
      <c r="R22" s="38">
        <f t="shared" si="2"/>
        <v>-0.5</v>
      </c>
    </row>
    <row r="23" spans="1:18" ht="15" thickBot="1" x14ac:dyDescent="0.35">
      <c r="A23" s="80" t="s">
        <v>53</v>
      </c>
      <c r="B23" s="78">
        <v>6</v>
      </c>
      <c r="C23" s="2">
        <v>0</v>
      </c>
      <c r="D23" s="2">
        <v>12</v>
      </c>
      <c r="E23" s="2">
        <v>0</v>
      </c>
      <c r="F23" s="2">
        <v>4</v>
      </c>
      <c r="G23" s="2">
        <v>2</v>
      </c>
      <c r="H23" s="95">
        <v>0</v>
      </c>
      <c r="I23" s="109">
        <f t="shared" si="0"/>
        <v>24</v>
      </c>
      <c r="J23" s="67">
        <v>44</v>
      </c>
      <c r="K23" s="2">
        <v>0</v>
      </c>
      <c r="L23" s="2">
        <v>3</v>
      </c>
      <c r="M23" s="2">
        <v>0</v>
      </c>
      <c r="N23" s="2">
        <v>3</v>
      </c>
      <c r="O23" s="2">
        <v>28</v>
      </c>
      <c r="P23" s="95">
        <v>1</v>
      </c>
      <c r="Q23" s="96">
        <f t="shared" si="1"/>
        <v>79</v>
      </c>
      <c r="R23" s="38">
        <f>(J23/B23-1)</f>
        <v>6.333333333333333</v>
      </c>
    </row>
    <row r="24" spans="1:18" ht="15" thickBot="1" x14ac:dyDescent="0.35">
      <c r="B24" s="105">
        <f t="shared" ref="B24:Q24" si="3">SUM(B5:B23)</f>
        <v>74</v>
      </c>
      <c r="C24" s="106">
        <f t="shared" si="3"/>
        <v>35</v>
      </c>
      <c r="D24" s="106">
        <f t="shared" si="3"/>
        <v>269</v>
      </c>
      <c r="E24" s="106">
        <f t="shared" si="3"/>
        <v>13</v>
      </c>
      <c r="F24" s="106">
        <f t="shared" si="3"/>
        <v>96</v>
      </c>
      <c r="G24" s="106">
        <f t="shared" si="3"/>
        <v>70</v>
      </c>
      <c r="H24" s="107">
        <f t="shared" si="3"/>
        <v>2</v>
      </c>
      <c r="I24" s="13">
        <f t="shared" si="3"/>
        <v>559</v>
      </c>
      <c r="J24" s="101">
        <f t="shared" si="3"/>
        <v>304</v>
      </c>
      <c r="K24" s="106">
        <f t="shared" si="3"/>
        <v>13</v>
      </c>
      <c r="L24" s="106">
        <f t="shared" si="3"/>
        <v>129</v>
      </c>
      <c r="M24" s="106">
        <f t="shared" si="3"/>
        <v>8</v>
      </c>
      <c r="N24" s="106">
        <f t="shared" si="3"/>
        <v>65</v>
      </c>
      <c r="O24" s="106">
        <f t="shared" si="3"/>
        <v>82</v>
      </c>
      <c r="P24" s="107">
        <f t="shared" si="3"/>
        <v>2</v>
      </c>
      <c r="Q24" s="103">
        <f t="shared" si="3"/>
        <v>603</v>
      </c>
      <c r="R24" s="16">
        <f>(J24/B24-1)</f>
        <v>3.1081081081081079</v>
      </c>
    </row>
    <row r="25" spans="1:18" ht="91.5" customHeight="1" x14ac:dyDescent="0.3">
      <c r="A25" s="120" t="s">
        <v>17</v>
      </c>
      <c r="B25" s="120"/>
      <c r="C25" s="120"/>
      <c r="D25" s="120"/>
      <c r="E25" s="120"/>
      <c r="F25" s="120"/>
      <c r="G25" s="120"/>
      <c r="H25" s="120"/>
      <c r="I25" s="120"/>
      <c r="J25" s="120"/>
      <c r="K25" s="41"/>
      <c r="L25" s="119" t="s">
        <v>26</v>
      </c>
      <c r="M25" s="119"/>
      <c r="N25" s="119"/>
      <c r="O25" s="119"/>
      <c r="P25" s="119"/>
      <c r="Q25" s="119"/>
      <c r="R25" s="119"/>
    </row>
    <row r="26" spans="1:18" ht="11.25" customHeight="1" x14ac:dyDescent="0.3"/>
    <row r="27" spans="1:18" x14ac:dyDescent="0.3">
      <c r="A27" t="s">
        <v>20</v>
      </c>
    </row>
  </sheetData>
  <mergeCells count="5">
    <mergeCell ref="B3:H3"/>
    <mergeCell ref="J3:P3"/>
    <mergeCell ref="L25:R25"/>
    <mergeCell ref="A25:J25"/>
    <mergeCell ref="R3:R4"/>
  </mergeCells>
  <pageMargins left="0.7" right="0.7" top="0.75" bottom="0.75" header="0.3" footer="0.3"/>
  <pageSetup orientation="landscape" r:id="rId1"/>
  <ignoredErrors>
    <ignoredError sqref="B24:C24 K24 D24:J24 L24:P2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43CEF-2C4A-4C6B-9A13-18126B15D5A3}">
  <dimension ref="A1:AF34"/>
  <sheetViews>
    <sheetView workbookViewId="0">
      <pane xSplit="1" ySplit="4" topLeftCell="B17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09375" defaultRowHeight="14.4" x14ac:dyDescent="0.3"/>
  <cols>
    <col min="1" max="1" width="22.44140625" style="4" customWidth="1"/>
    <col min="2" max="11" width="7.6640625" style="4" customWidth="1"/>
    <col min="12" max="27" width="8.44140625" style="4" customWidth="1"/>
    <col min="28" max="16384" width="9.109375" style="4"/>
  </cols>
  <sheetData>
    <row r="1" spans="1:32" ht="15.6" x14ac:dyDescent="0.3">
      <c r="B1" s="5" t="s">
        <v>58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32" ht="7.5" customHeight="1" thickBot="1" x14ac:dyDescent="0.35"/>
    <row r="3" spans="1:32" ht="42" customHeight="1" thickBot="1" x14ac:dyDescent="0.35">
      <c r="A3" s="10"/>
      <c r="B3" s="68" t="s">
        <v>28</v>
      </c>
      <c r="C3" s="69" t="s">
        <v>29</v>
      </c>
      <c r="D3" s="23" t="s">
        <v>1</v>
      </c>
      <c r="E3" s="24" t="s">
        <v>8</v>
      </c>
      <c r="F3" s="70" t="s">
        <v>30</v>
      </c>
      <c r="G3" s="71" t="s">
        <v>31</v>
      </c>
      <c r="H3" s="25" t="s">
        <v>0</v>
      </c>
      <c r="I3" s="27" t="s">
        <v>2</v>
      </c>
      <c r="J3" s="26" t="s">
        <v>9</v>
      </c>
      <c r="K3" s="6" t="s">
        <v>12</v>
      </c>
      <c r="L3" s="33" t="s">
        <v>32</v>
      </c>
      <c r="M3" s="34" t="s">
        <v>33</v>
      </c>
      <c r="N3" s="26" t="s">
        <v>11</v>
      </c>
      <c r="O3" s="6" t="s">
        <v>10</v>
      </c>
      <c r="P3" s="33" t="s">
        <v>34</v>
      </c>
      <c r="Q3" s="34" t="s">
        <v>35</v>
      </c>
      <c r="R3" s="26" t="s">
        <v>15</v>
      </c>
      <c r="S3" s="6" t="s">
        <v>16</v>
      </c>
      <c r="T3" s="70" t="s">
        <v>36</v>
      </c>
      <c r="U3" s="34" t="s">
        <v>37</v>
      </c>
      <c r="V3" s="72" t="s">
        <v>22</v>
      </c>
      <c r="W3" s="73" t="s">
        <v>21</v>
      </c>
      <c r="X3" s="70" t="s">
        <v>54</v>
      </c>
      <c r="Y3" s="34" t="s">
        <v>55</v>
      </c>
      <c r="Z3" s="72" t="s">
        <v>56</v>
      </c>
      <c r="AA3" s="73" t="s">
        <v>57</v>
      </c>
      <c r="AB3" s="123"/>
      <c r="AC3" s="123"/>
      <c r="AD3" s="123"/>
      <c r="AE3" s="123"/>
      <c r="AF3" s="123"/>
    </row>
    <row r="4" spans="1:32" ht="60.75" hidden="1" customHeight="1" x14ac:dyDescent="0.3">
      <c r="A4" s="7"/>
      <c r="B4" s="29"/>
      <c r="C4" s="30"/>
      <c r="F4" s="31"/>
      <c r="G4" s="32"/>
      <c r="H4" s="20"/>
      <c r="I4" s="8"/>
      <c r="J4" s="28"/>
      <c r="K4" s="9"/>
      <c r="L4" s="35"/>
      <c r="M4" s="36"/>
      <c r="N4" s="28"/>
      <c r="O4" s="9"/>
      <c r="P4" s="35"/>
      <c r="Q4" s="36"/>
      <c r="R4" s="28"/>
      <c r="S4" s="8"/>
      <c r="T4" s="31"/>
      <c r="U4" s="36"/>
      <c r="V4" s="74"/>
      <c r="W4" s="75"/>
      <c r="X4" s="31"/>
      <c r="Y4" s="36"/>
      <c r="Z4" s="74"/>
      <c r="AA4" s="75"/>
    </row>
    <row r="5" spans="1:32" ht="22.5" customHeight="1" x14ac:dyDescent="0.3">
      <c r="A5" s="88" t="s">
        <v>3</v>
      </c>
      <c r="B5" s="42">
        <v>0.3</v>
      </c>
      <c r="C5" s="43">
        <v>2.7</v>
      </c>
      <c r="D5" s="60">
        <v>2.7</v>
      </c>
      <c r="E5" s="61">
        <v>5.7</v>
      </c>
      <c r="F5" s="42">
        <v>1.7</v>
      </c>
      <c r="G5" s="43">
        <v>8.3000000000000007</v>
      </c>
      <c r="H5" s="60">
        <v>3.4</v>
      </c>
      <c r="I5" s="84">
        <v>8.3000000000000007</v>
      </c>
      <c r="J5" s="84">
        <v>2.7</v>
      </c>
      <c r="K5" s="61">
        <v>4.7</v>
      </c>
      <c r="L5" s="42">
        <v>2.7</v>
      </c>
      <c r="M5" s="43">
        <v>7.7</v>
      </c>
      <c r="N5" s="66">
        <v>0.6</v>
      </c>
      <c r="O5" s="61">
        <v>9.3000000000000007</v>
      </c>
      <c r="P5" s="42">
        <v>5.3</v>
      </c>
      <c r="Q5" s="43">
        <v>9.6999999999999993</v>
      </c>
      <c r="R5" s="60">
        <v>2.1</v>
      </c>
      <c r="S5" s="61">
        <v>4.5</v>
      </c>
      <c r="T5" s="42">
        <v>1.8666666666666667</v>
      </c>
      <c r="U5" s="43">
        <v>7.4666666666666668</v>
      </c>
      <c r="V5" s="60">
        <v>2.8</v>
      </c>
      <c r="W5" s="61">
        <v>7.9333333333333336</v>
      </c>
      <c r="X5" s="42">
        <f>('Po kategorijama 2022-2023'!B5)/7</f>
        <v>1</v>
      </c>
      <c r="Y5" s="43">
        <f>('Po kategorijama 2022-2023'!I5-'Po kategorijama 2022-2023'!H5-'Po kategorijama 2022-2023'!G5)/7</f>
        <v>6.7142857142857144</v>
      </c>
      <c r="Z5" s="60">
        <f>('Po kategorijama 2022-2023'!J5)/7</f>
        <v>2</v>
      </c>
      <c r="AA5" s="58">
        <f>('Po kategorijama 2022-2023'!Q5-'Po kategorijama 2022-2023'!O5-'Po kategorijama 2022-2023'!P5)/7</f>
        <v>6.2857142857142856</v>
      </c>
    </row>
    <row r="6" spans="1:32" ht="22.5" customHeight="1" x14ac:dyDescent="0.3">
      <c r="A6" s="89" t="s">
        <v>7</v>
      </c>
      <c r="B6" s="48" t="s">
        <v>13</v>
      </c>
      <c r="C6" s="45" t="s">
        <v>13</v>
      </c>
      <c r="D6" s="54" t="s">
        <v>13</v>
      </c>
      <c r="E6" s="55" t="s">
        <v>13</v>
      </c>
      <c r="F6" s="48" t="s">
        <v>13</v>
      </c>
      <c r="G6" s="45" t="s">
        <v>13</v>
      </c>
      <c r="H6" s="54" t="s">
        <v>13</v>
      </c>
      <c r="I6" s="55" t="s">
        <v>13</v>
      </c>
      <c r="J6" s="62" t="s">
        <v>13</v>
      </c>
      <c r="K6" s="59" t="s">
        <v>13</v>
      </c>
      <c r="L6" s="44">
        <v>0.6</v>
      </c>
      <c r="M6" s="44">
        <v>4.7</v>
      </c>
      <c r="N6" s="54">
        <v>3.6</v>
      </c>
      <c r="O6" s="54">
        <v>10.4</v>
      </c>
      <c r="P6" s="44">
        <v>2.8</v>
      </c>
      <c r="Q6" s="51">
        <v>7.8</v>
      </c>
      <c r="R6" s="56">
        <v>4.4000000000000004</v>
      </c>
      <c r="S6" s="55">
        <v>7.8</v>
      </c>
      <c r="T6" s="65">
        <v>1.2444444444444445</v>
      </c>
      <c r="U6" s="85">
        <v>7.4666666666666668</v>
      </c>
      <c r="V6" s="54">
        <v>1.711111111111111</v>
      </c>
      <c r="W6" s="55">
        <v>4.0444444444444443</v>
      </c>
      <c r="X6" s="48">
        <f>('Po kategorijama 2022-2023'!B6)/7</f>
        <v>1.1428571428571428</v>
      </c>
      <c r="Y6" s="45">
        <f>('Po kategorijama 2022-2023'!I6-'Po kategorijama 2022-2023'!H6-'Po kategorijama 2022-2023'!G6)/7</f>
        <v>6</v>
      </c>
      <c r="Z6" s="54">
        <f>('Po kategorijama 2022-2023'!J6)/7</f>
        <v>0.7142857142857143</v>
      </c>
      <c r="AA6" s="59">
        <f>('Po kategorijama 2022-2023'!Q6-'Po kategorijama 2022-2023'!O6-'Po kategorijama 2022-2023'!P6)/7</f>
        <v>5.1428571428571432</v>
      </c>
    </row>
    <row r="7" spans="1:32" ht="22.5" customHeight="1" x14ac:dyDescent="0.3">
      <c r="A7" s="90" t="s">
        <v>41</v>
      </c>
      <c r="B7" s="48">
        <v>0.3</v>
      </c>
      <c r="C7" s="45">
        <v>6.6</v>
      </c>
      <c r="D7" s="46">
        <v>1.2987012987012987</v>
      </c>
      <c r="E7" s="47">
        <v>8.0519480519480524</v>
      </c>
      <c r="F7" s="48">
        <v>0</v>
      </c>
      <c r="G7" s="45">
        <v>5.9740259740259738</v>
      </c>
      <c r="H7" s="46">
        <v>0.64935064935064934</v>
      </c>
      <c r="I7" s="47">
        <v>3.3766233766233764</v>
      </c>
      <c r="J7" s="49">
        <v>1.6883116883116882</v>
      </c>
      <c r="K7" s="50">
        <v>5.7142857142857144</v>
      </c>
      <c r="L7" s="44">
        <v>0.64935064935064934</v>
      </c>
      <c r="M7" s="51">
        <v>6.3636363636363633</v>
      </c>
      <c r="N7" s="52">
        <v>0.38961038961038963</v>
      </c>
      <c r="O7" s="53">
        <v>7.0129870129870131</v>
      </c>
      <c r="P7" s="44">
        <v>0.77922077922077926</v>
      </c>
      <c r="Q7" s="51">
        <v>6.6233766233766236</v>
      </c>
      <c r="R7" s="56">
        <v>2.3376623376623376</v>
      </c>
      <c r="S7" s="63">
        <v>6.9</v>
      </c>
      <c r="T7" s="65">
        <v>0.15555555555555556</v>
      </c>
      <c r="U7" s="85">
        <v>2.1777777777777776</v>
      </c>
      <c r="V7" s="54">
        <v>0.46666666666666667</v>
      </c>
      <c r="W7" s="55">
        <v>4.822222222222222</v>
      </c>
      <c r="X7" s="48">
        <f>('Po kategorijama 2022-2023'!B7)/7</f>
        <v>0</v>
      </c>
      <c r="Y7" s="45">
        <f>('Po kategorijama 2022-2023'!I7-'Po kategorijama 2022-2023'!H7-'Po kategorijama 2022-2023'!G7)/7</f>
        <v>8.8571428571428577</v>
      </c>
      <c r="Z7" s="54">
        <f>('Po kategorijama 2022-2023'!J7)/7</f>
        <v>0.2857142857142857</v>
      </c>
      <c r="AA7" s="59">
        <f>('Po kategorijama 2022-2023'!Q7-'Po kategorijama 2022-2023'!O7-'Po kategorijama 2022-2023'!P7)/7</f>
        <v>5</v>
      </c>
    </row>
    <row r="8" spans="1:32" ht="22.5" customHeight="1" x14ac:dyDescent="0.3">
      <c r="A8" s="90" t="s">
        <v>42</v>
      </c>
      <c r="B8" s="48" t="s">
        <v>13</v>
      </c>
      <c r="C8" s="45" t="s">
        <v>13</v>
      </c>
      <c r="D8" s="46" t="s">
        <v>13</v>
      </c>
      <c r="E8" s="47" t="s">
        <v>13</v>
      </c>
      <c r="F8" s="48" t="s">
        <v>13</v>
      </c>
      <c r="G8" s="45" t="s">
        <v>13</v>
      </c>
      <c r="H8" s="46" t="s">
        <v>13</v>
      </c>
      <c r="I8" s="83" t="s">
        <v>13</v>
      </c>
      <c r="J8" s="83" t="s">
        <v>13</v>
      </c>
      <c r="K8" s="47" t="s">
        <v>13</v>
      </c>
      <c r="L8" s="48" t="s">
        <v>13</v>
      </c>
      <c r="M8" s="45" t="s">
        <v>13</v>
      </c>
      <c r="N8" s="87" t="s">
        <v>13</v>
      </c>
      <c r="O8" s="86" t="s">
        <v>13</v>
      </c>
      <c r="P8" s="48" t="s">
        <v>13</v>
      </c>
      <c r="Q8" s="45" t="s">
        <v>13</v>
      </c>
      <c r="R8" s="64" t="s">
        <v>13</v>
      </c>
      <c r="S8" s="63" t="s">
        <v>13</v>
      </c>
      <c r="T8" s="48" t="s">
        <v>13</v>
      </c>
      <c r="U8" s="45" t="s">
        <v>13</v>
      </c>
      <c r="V8" s="64" t="s">
        <v>13</v>
      </c>
      <c r="W8" s="63" t="s">
        <v>13</v>
      </c>
      <c r="X8" s="48">
        <f>('Po kategorijama 2022-2023'!B8)/7</f>
        <v>0</v>
      </c>
      <c r="Y8" s="45">
        <f>('Po kategorijama 2022-2023'!I8-'Po kategorijama 2022-2023'!H8-'Po kategorijama 2022-2023'!G8)/7</f>
        <v>4.2857142857142856</v>
      </c>
      <c r="Z8" s="54">
        <f>('Po kategorijama 2022-2023'!J8)/7</f>
        <v>1.1428571428571428</v>
      </c>
      <c r="AA8" s="59">
        <f>('Po kategorijama 2022-2023'!Q8-'Po kategorijama 2022-2023'!O8-'Po kategorijama 2022-2023'!P8)/7</f>
        <v>3.2857142857142856</v>
      </c>
    </row>
    <row r="9" spans="1:32" ht="22.5" customHeight="1" x14ac:dyDescent="0.3">
      <c r="A9" s="90" t="s">
        <v>62</v>
      </c>
      <c r="B9" s="48" t="s">
        <v>13</v>
      </c>
      <c r="C9" s="45" t="s">
        <v>13</v>
      </c>
      <c r="D9" s="54">
        <v>3.6363636363636362</v>
      </c>
      <c r="E9" s="55">
        <v>4.6753246753246751</v>
      </c>
      <c r="F9" s="48">
        <v>2.9870129870129869</v>
      </c>
      <c r="G9" s="45">
        <v>5.7142857142857144</v>
      </c>
      <c r="H9" s="54">
        <v>10.38961038961039</v>
      </c>
      <c r="I9" s="55">
        <v>12.727272727272727</v>
      </c>
      <c r="J9" s="49" t="s">
        <v>13</v>
      </c>
      <c r="K9" s="50" t="s">
        <v>13</v>
      </c>
      <c r="L9" s="44">
        <v>5.0649350649350646</v>
      </c>
      <c r="M9" s="51">
        <v>5.7142857142857144</v>
      </c>
      <c r="N9" s="56">
        <v>7.0129870129870131</v>
      </c>
      <c r="O9" s="57">
        <v>7.662337662337662</v>
      </c>
      <c r="P9" s="44">
        <v>0.51948051948051943</v>
      </c>
      <c r="Q9" s="51">
        <v>2.2077922077922079</v>
      </c>
      <c r="R9" s="56">
        <v>0.64935064935064934</v>
      </c>
      <c r="S9" s="63">
        <v>1.8</v>
      </c>
      <c r="T9" s="65">
        <v>0.62222222222222223</v>
      </c>
      <c r="U9" s="85">
        <v>2.1777777777777776</v>
      </c>
      <c r="V9" s="54">
        <v>0.77777777777777779</v>
      </c>
      <c r="W9" s="55">
        <v>1.8666666666666667</v>
      </c>
      <c r="X9" s="48">
        <f>('Po kategorijama 2022-2023'!B9)/7</f>
        <v>0.14285714285714285</v>
      </c>
      <c r="Y9" s="45">
        <f>('Po kategorijama 2022-2023'!I9-'Po kategorijama 2022-2023'!H9-'Po kategorijama 2022-2023'!G9)/7</f>
        <v>2.1428571428571428</v>
      </c>
      <c r="Z9" s="54">
        <f>('Po kategorijama 2022-2023'!J9)/7</f>
        <v>1</v>
      </c>
      <c r="AA9" s="59">
        <f>('Po kategorijama 2022-2023'!Q9-'Po kategorijama 2022-2023'!O9-'Po kategorijama 2022-2023'!P9)/7</f>
        <v>1.2857142857142858</v>
      </c>
    </row>
    <row r="10" spans="1:32" ht="22.5" customHeight="1" x14ac:dyDescent="0.3">
      <c r="A10" s="90" t="s">
        <v>64</v>
      </c>
      <c r="B10" s="48" t="s">
        <v>13</v>
      </c>
      <c r="C10" s="45" t="s">
        <v>13</v>
      </c>
      <c r="D10" s="46" t="s">
        <v>13</v>
      </c>
      <c r="E10" s="47" t="s">
        <v>13</v>
      </c>
      <c r="F10" s="48" t="s">
        <v>13</v>
      </c>
      <c r="G10" s="45" t="s">
        <v>13</v>
      </c>
      <c r="H10" s="46" t="s">
        <v>13</v>
      </c>
      <c r="I10" s="47" t="s">
        <v>13</v>
      </c>
      <c r="J10" s="49" t="s">
        <v>13</v>
      </c>
      <c r="K10" s="50" t="s">
        <v>13</v>
      </c>
      <c r="L10" s="44" t="s">
        <v>13</v>
      </c>
      <c r="M10" s="51" t="s">
        <v>13</v>
      </c>
      <c r="N10" s="49" t="s">
        <v>13</v>
      </c>
      <c r="O10" s="50" t="s">
        <v>13</v>
      </c>
      <c r="P10" s="44">
        <v>1.5584415584415585</v>
      </c>
      <c r="Q10" s="51">
        <v>2.8571428571428572</v>
      </c>
      <c r="R10" s="56">
        <v>4.9350649350649354</v>
      </c>
      <c r="S10" s="63">
        <v>5.0649350649350646</v>
      </c>
      <c r="T10" s="65">
        <v>1.8666666666666667</v>
      </c>
      <c r="U10" s="85">
        <v>2.8</v>
      </c>
      <c r="V10" s="54">
        <v>1.5555555555555556</v>
      </c>
      <c r="W10" s="55">
        <v>2.1777777777777776</v>
      </c>
      <c r="X10" s="48">
        <f>('Po kategorijama 2022-2023'!B10)/7</f>
        <v>1.1428571428571428</v>
      </c>
      <c r="Y10" s="45">
        <f>('Po kategorijama 2022-2023'!I10-'Po kategorijama 2022-2023'!H10-'Po kategorijama 2022-2023'!G10)/7</f>
        <v>5.8571428571428568</v>
      </c>
      <c r="Z10" s="54">
        <f>('Po kategorijama 2022-2023'!J10)/7</f>
        <v>2.2857142857142856</v>
      </c>
      <c r="AA10" s="59">
        <f>('Po kategorijama 2022-2023'!Q10-'Po kategorijama 2022-2023'!O10-'Po kategorijama 2022-2023'!P10)/7</f>
        <v>4</v>
      </c>
    </row>
    <row r="11" spans="1:32" ht="22.5" customHeight="1" x14ac:dyDescent="0.3">
      <c r="A11" s="90" t="s">
        <v>61</v>
      </c>
      <c r="B11" s="48" t="s">
        <v>13</v>
      </c>
      <c r="C11" s="45" t="s">
        <v>13</v>
      </c>
      <c r="D11" s="46" t="s">
        <v>13</v>
      </c>
      <c r="E11" s="47" t="s">
        <v>13</v>
      </c>
      <c r="F11" s="48" t="s">
        <v>13</v>
      </c>
      <c r="G11" s="45" t="s">
        <v>13</v>
      </c>
      <c r="H11" s="46" t="s">
        <v>13</v>
      </c>
      <c r="I11" s="47" t="s">
        <v>13</v>
      </c>
      <c r="J11" s="49" t="s">
        <v>13</v>
      </c>
      <c r="K11" s="50" t="s">
        <v>13</v>
      </c>
      <c r="L11" s="44">
        <v>1.6883116883116882</v>
      </c>
      <c r="M11" s="51">
        <v>1.6883116883116882</v>
      </c>
      <c r="N11" s="52">
        <v>3.6714285714285713</v>
      </c>
      <c r="O11" s="53">
        <v>3.6363636363636362</v>
      </c>
      <c r="P11" s="44">
        <v>0.64935064935064934</v>
      </c>
      <c r="Q11" s="51">
        <v>1.0389610389610389</v>
      </c>
      <c r="R11" s="56">
        <v>0.51948051948051943</v>
      </c>
      <c r="S11" s="57">
        <v>0.51948051948051943</v>
      </c>
      <c r="T11" s="65">
        <v>1.5555555555555556</v>
      </c>
      <c r="U11" s="85">
        <v>1.8666666666666667</v>
      </c>
      <c r="V11" s="54">
        <v>1.711111111111111</v>
      </c>
      <c r="W11" s="55">
        <v>2.1777777777777776</v>
      </c>
      <c r="X11" s="48">
        <f>('Po kategorijama 2022-2023'!B11)/7</f>
        <v>1</v>
      </c>
      <c r="Y11" s="45">
        <f>('Po kategorijama 2022-2023'!I11-'Po kategorijama 2022-2023'!H11-'Po kategorijama 2022-2023'!G11)/7</f>
        <v>1.8571428571428572</v>
      </c>
      <c r="Z11" s="54">
        <f>('Po kategorijama 2022-2023'!J11)/7</f>
        <v>1.2857142857142858</v>
      </c>
      <c r="AA11" s="59">
        <f>('Po kategorijama 2022-2023'!Q11-'Po kategorijama 2022-2023'!O11-'Po kategorijama 2022-2023'!P11)/7</f>
        <v>1.4285714285714286</v>
      </c>
    </row>
    <row r="12" spans="1:32" ht="22.5" customHeight="1" x14ac:dyDescent="0.3">
      <c r="A12" s="90" t="s">
        <v>65</v>
      </c>
      <c r="B12" s="48" t="s">
        <v>13</v>
      </c>
      <c r="C12" s="45" t="s">
        <v>13</v>
      </c>
      <c r="D12" s="46">
        <v>5.3246753246753249</v>
      </c>
      <c r="E12" s="47">
        <v>5.7142857142857144</v>
      </c>
      <c r="F12" s="48">
        <v>2.9870129870129869</v>
      </c>
      <c r="G12" s="45">
        <v>4.6753246753246751</v>
      </c>
      <c r="H12" s="46">
        <v>10</v>
      </c>
      <c r="I12" s="47">
        <v>11.688311688311687</v>
      </c>
      <c r="J12" s="49" t="s">
        <v>13</v>
      </c>
      <c r="K12" s="50" t="s">
        <v>13</v>
      </c>
      <c r="L12" s="44">
        <v>3.6363636363636362</v>
      </c>
      <c r="M12" s="51">
        <v>4.2857142857142856</v>
      </c>
      <c r="N12" s="52">
        <v>5.7142857142857144</v>
      </c>
      <c r="O12" s="53">
        <v>6.6233766233766236</v>
      </c>
      <c r="P12" s="44">
        <v>2.5974025974025974</v>
      </c>
      <c r="Q12" s="51">
        <v>3.2467532467532467</v>
      </c>
      <c r="R12" s="56">
        <v>5.9740259740259738</v>
      </c>
      <c r="S12" s="63">
        <v>7.0129870129870131</v>
      </c>
      <c r="T12" s="65">
        <v>4.3555555555555552</v>
      </c>
      <c r="U12" s="85">
        <v>7.9333333333333336</v>
      </c>
      <c r="V12" s="54">
        <v>8.7111111111111104</v>
      </c>
      <c r="W12" s="55">
        <v>10.888888888888889</v>
      </c>
      <c r="X12" s="48">
        <f>('Po kategorijama 2022-2023'!B12)/7</f>
        <v>0.5714285714285714</v>
      </c>
      <c r="Y12" s="45">
        <f>('Po kategorijama 2022-2023'!I12-'Po kategorijama 2022-2023'!H12-'Po kategorijama 2022-2023'!G12)/7</f>
        <v>3.2857142857142856</v>
      </c>
      <c r="Z12" s="54">
        <f>('Po kategorijama 2022-2023'!J12)/7</f>
        <v>7.8571428571428568</v>
      </c>
      <c r="AA12" s="59">
        <f>('Po kategorijama 2022-2023'!Q12-'Po kategorijama 2022-2023'!O12-'Po kategorijama 2022-2023'!P12)/7</f>
        <v>9.7142857142857135</v>
      </c>
    </row>
    <row r="13" spans="1:32" ht="22.5" customHeight="1" x14ac:dyDescent="0.3">
      <c r="A13" s="90" t="s">
        <v>25</v>
      </c>
      <c r="B13" s="48" t="s">
        <v>13</v>
      </c>
      <c r="C13" s="45" t="s">
        <v>13</v>
      </c>
      <c r="D13" s="46" t="s">
        <v>13</v>
      </c>
      <c r="E13" s="47" t="s">
        <v>13</v>
      </c>
      <c r="F13" s="48" t="s">
        <v>13</v>
      </c>
      <c r="G13" s="45" t="s">
        <v>13</v>
      </c>
      <c r="H13" s="46" t="s">
        <v>13</v>
      </c>
      <c r="I13" s="47" t="s">
        <v>13</v>
      </c>
      <c r="J13" s="49" t="s">
        <v>13</v>
      </c>
      <c r="K13" s="50" t="s">
        <v>13</v>
      </c>
      <c r="L13" s="48" t="s">
        <v>13</v>
      </c>
      <c r="M13" s="45" t="s">
        <v>13</v>
      </c>
      <c r="N13" s="46" t="s">
        <v>13</v>
      </c>
      <c r="O13" s="47" t="s">
        <v>13</v>
      </c>
      <c r="P13" s="48" t="s">
        <v>13</v>
      </c>
      <c r="Q13" s="45" t="s">
        <v>13</v>
      </c>
      <c r="R13" s="46" t="s">
        <v>13</v>
      </c>
      <c r="S13" s="47" t="s">
        <v>13</v>
      </c>
      <c r="T13" s="65">
        <v>2.4888888888888889</v>
      </c>
      <c r="U13" s="85">
        <v>4.0444444444444443</v>
      </c>
      <c r="V13" s="54">
        <v>3.2666666666666666</v>
      </c>
      <c r="W13" s="55">
        <v>4.3555555555555552</v>
      </c>
      <c r="X13" s="48">
        <f>('Po kategorijama 2022-2023'!B13)/7</f>
        <v>0.42857142857142855</v>
      </c>
      <c r="Y13" s="45">
        <f>('Po kategorijama 2022-2023'!I13-'Po kategorijama 2022-2023'!H13-'Po kategorijama 2022-2023'!G13)/7</f>
        <v>1.8571428571428572</v>
      </c>
      <c r="Z13" s="54">
        <f>('Po kategorijama 2022-2023'!J13)/7</f>
        <v>1.2857142857142858</v>
      </c>
      <c r="AA13" s="59">
        <f>('Po kategorijama 2022-2023'!Q13-'Po kategorijama 2022-2023'!O13-'Po kategorijama 2022-2023'!P13)/7</f>
        <v>2</v>
      </c>
    </row>
    <row r="14" spans="1:32" ht="22.5" customHeight="1" x14ac:dyDescent="0.3">
      <c r="A14" s="90" t="s">
        <v>45</v>
      </c>
      <c r="B14" s="48" t="s">
        <v>13</v>
      </c>
      <c r="C14" s="45" t="s">
        <v>13</v>
      </c>
      <c r="D14" s="46" t="s">
        <v>13</v>
      </c>
      <c r="E14" s="47" t="s">
        <v>13</v>
      </c>
      <c r="F14" s="48" t="s">
        <v>13</v>
      </c>
      <c r="G14" s="45" t="s">
        <v>13</v>
      </c>
      <c r="H14" s="46" t="s">
        <v>13</v>
      </c>
      <c r="I14" s="83" t="s">
        <v>13</v>
      </c>
      <c r="J14" s="83" t="s">
        <v>13</v>
      </c>
      <c r="K14" s="47" t="s">
        <v>13</v>
      </c>
      <c r="L14" s="48" t="s">
        <v>13</v>
      </c>
      <c r="M14" s="45" t="s">
        <v>13</v>
      </c>
      <c r="N14" s="46" t="s">
        <v>13</v>
      </c>
      <c r="O14" s="47" t="s">
        <v>13</v>
      </c>
      <c r="P14" s="48" t="s">
        <v>13</v>
      </c>
      <c r="Q14" s="45" t="s">
        <v>13</v>
      </c>
      <c r="R14" s="46" t="s">
        <v>13</v>
      </c>
      <c r="S14" s="47" t="s">
        <v>13</v>
      </c>
      <c r="T14" s="48" t="s">
        <v>13</v>
      </c>
      <c r="U14" s="45" t="s">
        <v>13</v>
      </c>
      <c r="V14" s="46" t="s">
        <v>13</v>
      </c>
      <c r="W14" s="83" t="s">
        <v>13</v>
      </c>
      <c r="X14" s="48">
        <f>('Po kategorijama 2022-2023'!B14)/7</f>
        <v>0.2857142857142857</v>
      </c>
      <c r="Y14" s="45">
        <f>('Po kategorijama 2022-2023'!I14-'Po kategorijama 2022-2023'!H14-'Po kategorijama 2022-2023'!G14)/7</f>
        <v>1.5714285714285714</v>
      </c>
      <c r="Z14" s="54">
        <f>('Po kategorijama 2022-2023'!J14)/7</f>
        <v>2.7142857142857144</v>
      </c>
      <c r="AA14" s="59">
        <f>('Po kategorijama 2022-2023'!Q14-'Po kategorijama 2022-2023'!O14-'Po kategorijama 2022-2023'!P14)/7</f>
        <v>3.2857142857142856</v>
      </c>
    </row>
    <row r="15" spans="1:32" ht="22.5" customHeight="1" x14ac:dyDescent="0.3">
      <c r="A15" s="90" t="s">
        <v>46</v>
      </c>
      <c r="B15" s="48" t="s">
        <v>13</v>
      </c>
      <c r="C15" s="45" t="s">
        <v>13</v>
      </c>
      <c r="D15" s="46" t="s">
        <v>13</v>
      </c>
      <c r="E15" s="47" t="s">
        <v>13</v>
      </c>
      <c r="F15" s="48" t="s">
        <v>13</v>
      </c>
      <c r="G15" s="45" t="s">
        <v>13</v>
      </c>
      <c r="H15" s="46" t="s">
        <v>13</v>
      </c>
      <c r="I15" s="83" t="s">
        <v>13</v>
      </c>
      <c r="J15" s="83" t="s">
        <v>13</v>
      </c>
      <c r="K15" s="47" t="s">
        <v>13</v>
      </c>
      <c r="L15" s="48" t="s">
        <v>13</v>
      </c>
      <c r="M15" s="45" t="s">
        <v>13</v>
      </c>
      <c r="N15" s="46" t="s">
        <v>13</v>
      </c>
      <c r="O15" s="47" t="s">
        <v>13</v>
      </c>
      <c r="P15" s="48" t="s">
        <v>13</v>
      </c>
      <c r="Q15" s="45" t="s">
        <v>13</v>
      </c>
      <c r="R15" s="46" t="s">
        <v>13</v>
      </c>
      <c r="S15" s="47" t="s">
        <v>13</v>
      </c>
      <c r="T15" s="48" t="s">
        <v>13</v>
      </c>
      <c r="U15" s="45" t="s">
        <v>13</v>
      </c>
      <c r="V15" s="46" t="s">
        <v>13</v>
      </c>
      <c r="W15" s="83" t="s">
        <v>13</v>
      </c>
      <c r="X15" s="48">
        <f>('Po kategorijama 2022-2023'!B15)/7</f>
        <v>0.7142857142857143</v>
      </c>
      <c r="Y15" s="45">
        <f>('Po kategorijama 2022-2023'!I15-'Po kategorijama 2022-2023'!H15-'Po kategorijama 2022-2023'!G15)/7</f>
        <v>4.4285714285714288</v>
      </c>
      <c r="Z15" s="54">
        <f>('Po kategorijama 2022-2023'!J15)/7</f>
        <v>3.4285714285714284</v>
      </c>
      <c r="AA15" s="59">
        <f>('Po kategorijama 2022-2023'!Q15-'Po kategorijama 2022-2023'!O15-'Po kategorijama 2022-2023'!P15)/7</f>
        <v>4.2857142857142856</v>
      </c>
    </row>
    <row r="16" spans="1:32" ht="22.5" customHeight="1" x14ac:dyDescent="0.3">
      <c r="A16" s="90" t="s">
        <v>23</v>
      </c>
      <c r="B16" s="48" t="s">
        <v>13</v>
      </c>
      <c r="C16" s="45" t="s">
        <v>13</v>
      </c>
      <c r="D16" s="46" t="s">
        <v>13</v>
      </c>
      <c r="E16" s="47" t="s">
        <v>13</v>
      </c>
      <c r="F16" s="48" t="s">
        <v>13</v>
      </c>
      <c r="G16" s="45" t="s">
        <v>13</v>
      </c>
      <c r="H16" s="46" t="s">
        <v>13</v>
      </c>
      <c r="I16" s="83" t="s">
        <v>13</v>
      </c>
      <c r="J16" s="83" t="s">
        <v>13</v>
      </c>
      <c r="K16" s="47" t="s">
        <v>13</v>
      </c>
      <c r="L16" s="48" t="s">
        <v>13</v>
      </c>
      <c r="M16" s="45" t="s">
        <v>13</v>
      </c>
      <c r="N16" s="87" t="s">
        <v>13</v>
      </c>
      <c r="O16" s="86" t="s">
        <v>13</v>
      </c>
      <c r="P16" s="48" t="s">
        <v>13</v>
      </c>
      <c r="Q16" s="45" t="s">
        <v>13</v>
      </c>
      <c r="R16" s="64" t="s">
        <v>13</v>
      </c>
      <c r="S16" s="63" t="s">
        <v>13</v>
      </c>
      <c r="T16" s="65">
        <v>0</v>
      </c>
      <c r="U16" s="85">
        <v>0</v>
      </c>
      <c r="V16" s="54">
        <v>0</v>
      </c>
      <c r="W16" s="55">
        <v>0</v>
      </c>
      <c r="X16" s="48">
        <f>('Po kategorijama 2022-2023'!B16)/7</f>
        <v>0.5714285714285714</v>
      </c>
      <c r="Y16" s="45">
        <f>('Po kategorijama 2022-2023'!I16-'Po kategorijama 2022-2023'!H16-'Po kategorijama 2022-2023'!G16)/7</f>
        <v>2.2857142857142856</v>
      </c>
      <c r="Z16" s="54">
        <f>('Po kategorijama 2022-2023'!J16)/7</f>
        <v>2.8571428571428572</v>
      </c>
      <c r="AA16" s="59">
        <f>('Po kategorijama 2022-2023'!Q16-'Po kategorijama 2022-2023'!O16-'Po kategorijama 2022-2023'!P16)/7</f>
        <v>5.1428571428571432</v>
      </c>
    </row>
    <row r="17" spans="1:27" ht="22.5" customHeight="1" x14ac:dyDescent="0.3">
      <c r="A17" s="90" t="s">
        <v>47</v>
      </c>
      <c r="B17" s="48">
        <v>0</v>
      </c>
      <c r="C17" s="45">
        <v>2.5</v>
      </c>
      <c r="D17" s="46">
        <v>1</v>
      </c>
      <c r="E17" s="47">
        <v>1.9</v>
      </c>
      <c r="F17" s="48">
        <v>0.5</v>
      </c>
      <c r="G17" s="45">
        <v>4.7</v>
      </c>
      <c r="H17" s="46" t="s">
        <v>13</v>
      </c>
      <c r="I17" s="83" t="s">
        <v>13</v>
      </c>
      <c r="J17" s="83" t="s">
        <v>13</v>
      </c>
      <c r="K17" s="47" t="s">
        <v>13</v>
      </c>
      <c r="L17" s="48" t="s">
        <v>13</v>
      </c>
      <c r="M17" s="45" t="s">
        <v>13</v>
      </c>
      <c r="N17" s="87" t="s">
        <v>13</v>
      </c>
      <c r="O17" s="86" t="s">
        <v>13</v>
      </c>
      <c r="P17" s="48" t="s">
        <v>13</v>
      </c>
      <c r="Q17" s="45" t="s">
        <v>13</v>
      </c>
      <c r="R17" s="64" t="s">
        <v>13</v>
      </c>
      <c r="S17" s="63" t="s">
        <v>13</v>
      </c>
      <c r="T17" s="65">
        <v>0.15555555555555556</v>
      </c>
      <c r="U17" s="85">
        <v>4.9777777777777779</v>
      </c>
      <c r="V17" s="54">
        <v>0.15555555555555556</v>
      </c>
      <c r="W17" s="55">
        <v>2.9555555555555557</v>
      </c>
      <c r="X17" s="48">
        <f>('Po kategorijama 2022-2023'!B17)/7</f>
        <v>0.8571428571428571</v>
      </c>
      <c r="Y17" s="45">
        <f>('Po kategorijama 2022-2023'!I17-'Po kategorijama 2022-2023'!H17-'Po kategorijama 2022-2023'!G17)/7</f>
        <v>3</v>
      </c>
      <c r="Z17" s="54">
        <f>('Po kategorijama 2022-2023'!J17)/7</f>
        <v>1.7142857142857142</v>
      </c>
      <c r="AA17" s="59">
        <f>('Po kategorijama 2022-2023'!Q17-'Po kategorijama 2022-2023'!O17-'Po kategorijama 2022-2023'!P17)/7</f>
        <v>2.8571428571428572</v>
      </c>
    </row>
    <row r="18" spans="1:27" ht="22.5" customHeight="1" x14ac:dyDescent="0.3">
      <c r="A18" s="90" t="s">
        <v>48</v>
      </c>
      <c r="B18" s="48" t="s">
        <v>13</v>
      </c>
      <c r="C18" s="45" t="s">
        <v>13</v>
      </c>
      <c r="D18" s="46" t="s">
        <v>13</v>
      </c>
      <c r="E18" s="47" t="s">
        <v>13</v>
      </c>
      <c r="F18" s="48" t="s">
        <v>13</v>
      </c>
      <c r="G18" s="45" t="s">
        <v>13</v>
      </c>
      <c r="H18" s="46" t="s">
        <v>13</v>
      </c>
      <c r="I18" s="83" t="s">
        <v>13</v>
      </c>
      <c r="J18" s="83" t="s">
        <v>13</v>
      </c>
      <c r="K18" s="47" t="s">
        <v>13</v>
      </c>
      <c r="L18" s="48" t="s">
        <v>13</v>
      </c>
      <c r="M18" s="45" t="s">
        <v>13</v>
      </c>
      <c r="N18" s="87" t="s">
        <v>13</v>
      </c>
      <c r="O18" s="86" t="s">
        <v>13</v>
      </c>
      <c r="P18" s="48" t="s">
        <v>13</v>
      </c>
      <c r="Q18" s="45" t="s">
        <v>13</v>
      </c>
      <c r="R18" s="64" t="s">
        <v>13</v>
      </c>
      <c r="S18" s="63" t="s">
        <v>13</v>
      </c>
      <c r="T18" s="65">
        <v>0.93333333333333335</v>
      </c>
      <c r="U18" s="85">
        <v>3.5777777777777779</v>
      </c>
      <c r="V18" s="54">
        <v>2.4888888888888889</v>
      </c>
      <c r="W18" s="55">
        <v>4.822222222222222</v>
      </c>
      <c r="X18" s="48">
        <f>('Po kategorijama 2022-2023'!B18)/7</f>
        <v>0.5714285714285714</v>
      </c>
      <c r="Y18" s="45">
        <f>('Po kategorijama 2022-2023'!I18-'Po kategorijama 2022-2023'!H18-'Po kategorijama 2022-2023'!G18)/7</f>
        <v>2.4285714285714284</v>
      </c>
      <c r="Z18" s="54">
        <f>('Po kategorijama 2022-2023'!J18)/7</f>
        <v>4.7142857142857144</v>
      </c>
      <c r="AA18" s="59">
        <f>('Po kategorijama 2022-2023'!Q18-'Po kategorijama 2022-2023'!O18-'Po kategorijama 2022-2023'!P18)/7</f>
        <v>5.4285714285714288</v>
      </c>
    </row>
    <row r="19" spans="1:27" ht="22.5" customHeight="1" x14ac:dyDescent="0.3">
      <c r="A19" s="90" t="s">
        <v>49</v>
      </c>
      <c r="B19" s="48" t="s">
        <v>13</v>
      </c>
      <c r="C19" s="45" t="s">
        <v>13</v>
      </c>
      <c r="D19" s="46" t="s">
        <v>13</v>
      </c>
      <c r="E19" s="47" t="s">
        <v>13</v>
      </c>
      <c r="F19" s="48" t="s">
        <v>13</v>
      </c>
      <c r="G19" s="45" t="s">
        <v>13</v>
      </c>
      <c r="H19" s="46" t="s">
        <v>13</v>
      </c>
      <c r="I19" s="83" t="s">
        <v>13</v>
      </c>
      <c r="J19" s="83" t="s">
        <v>13</v>
      </c>
      <c r="K19" s="47" t="s">
        <v>13</v>
      </c>
      <c r="L19" s="48" t="s">
        <v>13</v>
      </c>
      <c r="M19" s="45" t="s">
        <v>13</v>
      </c>
      <c r="N19" s="46" t="s">
        <v>13</v>
      </c>
      <c r="O19" s="47" t="s">
        <v>13</v>
      </c>
      <c r="P19" s="48" t="s">
        <v>13</v>
      </c>
      <c r="Q19" s="45" t="s">
        <v>13</v>
      </c>
      <c r="R19" s="46" t="s">
        <v>13</v>
      </c>
      <c r="S19" s="47" t="s">
        <v>13</v>
      </c>
      <c r="T19" s="48" t="s">
        <v>13</v>
      </c>
      <c r="U19" s="45" t="s">
        <v>13</v>
      </c>
      <c r="V19" s="46" t="s">
        <v>13</v>
      </c>
      <c r="W19" s="83" t="s">
        <v>13</v>
      </c>
      <c r="X19" s="48">
        <f>('Po kategorijama 2022-2023'!B19)/7</f>
        <v>0</v>
      </c>
      <c r="Y19" s="45">
        <f>('Po kategorijama 2022-2023'!I19-'Po kategorijama 2022-2023'!H19-'Po kategorijama 2022-2023'!G19)/7</f>
        <v>2.7142857142857144</v>
      </c>
      <c r="Z19" s="54">
        <f>('Po kategorijama 2022-2023'!J19)/7</f>
        <v>0.5714285714285714</v>
      </c>
      <c r="AA19" s="59">
        <f>('Po kategorijama 2022-2023'!Q19-'Po kategorijama 2022-2023'!O19-'Po kategorijama 2022-2023'!P19)/7</f>
        <v>0.8571428571428571</v>
      </c>
    </row>
    <row r="20" spans="1:27" ht="22.5" customHeight="1" x14ac:dyDescent="0.3">
      <c r="A20" s="90" t="s">
        <v>50</v>
      </c>
      <c r="B20" s="48" t="s">
        <v>13</v>
      </c>
      <c r="C20" s="45" t="s">
        <v>13</v>
      </c>
      <c r="D20" s="46" t="s">
        <v>13</v>
      </c>
      <c r="E20" s="47" t="s">
        <v>13</v>
      </c>
      <c r="F20" s="48" t="s">
        <v>13</v>
      </c>
      <c r="G20" s="45" t="s">
        <v>13</v>
      </c>
      <c r="H20" s="46" t="s">
        <v>13</v>
      </c>
      <c r="I20" s="83" t="s">
        <v>13</v>
      </c>
      <c r="J20" s="83" t="s">
        <v>13</v>
      </c>
      <c r="K20" s="47" t="s">
        <v>13</v>
      </c>
      <c r="L20" s="48" t="s">
        <v>13</v>
      </c>
      <c r="M20" s="45" t="s">
        <v>13</v>
      </c>
      <c r="N20" s="46" t="s">
        <v>13</v>
      </c>
      <c r="O20" s="47" t="s">
        <v>13</v>
      </c>
      <c r="P20" s="48" t="s">
        <v>13</v>
      </c>
      <c r="Q20" s="45" t="s">
        <v>13</v>
      </c>
      <c r="R20" s="46" t="s">
        <v>13</v>
      </c>
      <c r="S20" s="47" t="s">
        <v>13</v>
      </c>
      <c r="T20" s="48" t="s">
        <v>13</v>
      </c>
      <c r="U20" s="45" t="s">
        <v>13</v>
      </c>
      <c r="V20" s="46" t="s">
        <v>13</v>
      </c>
      <c r="W20" s="83" t="s">
        <v>13</v>
      </c>
      <c r="X20" s="48">
        <f>('Po kategorijama 2022-2023'!B20)/7</f>
        <v>0.5714285714285714</v>
      </c>
      <c r="Y20" s="45">
        <f>('Po kategorijama 2022-2023'!I20-'Po kategorijama 2022-2023'!H20-'Po kategorijama 2022-2023'!G20)/7</f>
        <v>4.4285714285714288</v>
      </c>
      <c r="Z20" s="54">
        <f>('Po kategorijama 2022-2023'!J20)/7</f>
        <v>2</v>
      </c>
      <c r="AA20" s="59">
        <f>('Po kategorijama 2022-2023'!Q20-'Po kategorijama 2022-2023'!O20-'Po kategorijama 2022-2023'!P20)/7</f>
        <v>4.1428571428571432</v>
      </c>
    </row>
    <row r="21" spans="1:27" ht="22.5" customHeight="1" x14ac:dyDescent="0.3">
      <c r="A21" s="90" t="s">
        <v>51</v>
      </c>
      <c r="B21" s="48" t="s">
        <v>13</v>
      </c>
      <c r="C21" s="45" t="s">
        <v>13</v>
      </c>
      <c r="D21" s="46" t="s">
        <v>13</v>
      </c>
      <c r="E21" s="47" t="s">
        <v>13</v>
      </c>
      <c r="F21" s="48" t="s">
        <v>13</v>
      </c>
      <c r="G21" s="45" t="s">
        <v>13</v>
      </c>
      <c r="H21" s="46" t="s">
        <v>13</v>
      </c>
      <c r="I21" s="83" t="s">
        <v>13</v>
      </c>
      <c r="J21" s="83" t="s">
        <v>13</v>
      </c>
      <c r="K21" s="47" t="s">
        <v>13</v>
      </c>
      <c r="L21" s="48" t="s">
        <v>13</v>
      </c>
      <c r="M21" s="45" t="s">
        <v>13</v>
      </c>
      <c r="N21" s="46" t="s">
        <v>13</v>
      </c>
      <c r="O21" s="47" t="s">
        <v>13</v>
      </c>
      <c r="P21" s="48" t="s">
        <v>13</v>
      </c>
      <c r="Q21" s="45" t="s">
        <v>13</v>
      </c>
      <c r="R21" s="46" t="s">
        <v>13</v>
      </c>
      <c r="S21" s="47" t="s">
        <v>13</v>
      </c>
      <c r="T21" s="48" t="s">
        <v>13</v>
      </c>
      <c r="U21" s="45" t="s">
        <v>13</v>
      </c>
      <c r="V21" s="46" t="s">
        <v>13</v>
      </c>
      <c r="W21" s="83" t="s">
        <v>13</v>
      </c>
      <c r="X21" s="48">
        <f>('Po kategorijama 2022-2023'!B21)/7</f>
        <v>0.14285714285714285</v>
      </c>
      <c r="Y21" s="45">
        <f>('Po kategorijama 2022-2023'!I21-'Po kategorijama 2022-2023'!H21-'Po kategorijama 2022-2023'!G21)/7</f>
        <v>2.8571428571428572</v>
      </c>
      <c r="Z21" s="54">
        <f>('Po kategorijama 2022-2023'!J21)/7</f>
        <v>1</v>
      </c>
      <c r="AA21" s="59">
        <f>('Po kategorijama 2022-2023'!Q21-'Po kategorijama 2022-2023'!O21-'Po kategorijama 2022-2023'!P21)/7</f>
        <v>2</v>
      </c>
    </row>
    <row r="22" spans="1:27" ht="22.5" customHeight="1" x14ac:dyDescent="0.3">
      <c r="A22" s="90" t="s">
        <v>52</v>
      </c>
      <c r="B22" s="48" t="s">
        <v>13</v>
      </c>
      <c r="C22" s="45" t="s">
        <v>13</v>
      </c>
      <c r="D22" s="46" t="s">
        <v>13</v>
      </c>
      <c r="E22" s="47" t="s">
        <v>13</v>
      </c>
      <c r="F22" s="48" t="s">
        <v>13</v>
      </c>
      <c r="G22" s="45" t="s">
        <v>13</v>
      </c>
      <c r="H22" s="46" t="s">
        <v>13</v>
      </c>
      <c r="I22" s="83" t="s">
        <v>13</v>
      </c>
      <c r="J22" s="83" t="s">
        <v>13</v>
      </c>
      <c r="K22" s="47" t="s">
        <v>13</v>
      </c>
      <c r="L22" s="48" t="s">
        <v>13</v>
      </c>
      <c r="M22" s="45" t="s">
        <v>13</v>
      </c>
      <c r="N22" s="46" t="s">
        <v>13</v>
      </c>
      <c r="O22" s="47" t="s">
        <v>13</v>
      </c>
      <c r="P22" s="48" t="s">
        <v>13</v>
      </c>
      <c r="Q22" s="45" t="s">
        <v>13</v>
      </c>
      <c r="R22" s="46" t="s">
        <v>13</v>
      </c>
      <c r="S22" s="47" t="s">
        <v>13</v>
      </c>
      <c r="T22" s="48" t="s">
        <v>13</v>
      </c>
      <c r="U22" s="45" t="s">
        <v>13</v>
      </c>
      <c r="V22" s="46" t="s">
        <v>13</v>
      </c>
      <c r="W22" s="83" t="s">
        <v>13</v>
      </c>
      <c r="X22" s="48">
        <f>('Po kategorijama 2022-2023'!B22)/7</f>
        <v>0.5714285714285714</v>
      </c>
      <c r="Y22" s="45">
        <f>('Po kategorijama 2022-2023'!I22-'Po kategorijama 2022-2023'!H22-'Po kategorijama 2022-2023'!G22)/7</f>
        <v>1.8571428571428572</v>
      </c>
      <c r="Z22" s="54">
        <f>('Po kategorijama 2022-2023'!J22)/7</f>
        <v>0.2857142857142857</v>
      </c>
      <c r="AA22" s="59">
        <f>('Po kategorijama 2022-2023'!Q22-'Po kategorijama 2022-2023'!O22-'Po kategorijama 2022-2023'!P22)/7</f>
        <v>0.8571428571428571</v>
      </c>
    </row>
    <row r="23" spans="1:27" ht="22.5" customHeight="1" x14ac:dyDescent="0.3">
      <c r="A23" s="90" t="s">
        <v>53</v>
      </c>
      <c r="B23" s="48" t="s">
        <v>13</v>
      </c>
      <c r="C23" s="45" t="s">
        <v>13</v>
      </c>
      <c r="D23" s="46" t="s">
        <v>13</v>
      </c>
      <c r="E23" s="47" t="s">
        <v>13</v>
      </c>
      <c r="F23" s="48" t="s">
        <v>13</v>
      </c>
      <c r="G23" s="45" t="s">
        <v>13</v>
      </c>
      <c r="H23" s="46" t="s">
        <v>13</v>
      </c>
      <c r="I23" s="83" t="s">
        <v>13</v>
      </c>
      <c r="J23" s="83" t="s">
        <v>13</v>
      </c>
      <c r="K23" s="47" t="s">
        <v>13</v>
      </c>
      <c r="L23" s="48">
        <v>0</v>
      </c>
      <c r="M23" s="45">
        <v>0</v>
      </c>
      <c r="N23" s="46">
        <v>0</v>
      </c>
      <c r="O23" s="47">
        <v>0</v>
      </c>
      <c r="P23" s="48">
        <v>0.51948051948051943</v>
      </c>
      <c r="Q23" s="45">
        <v>0.51948051948051943</v>
      </c>
      <c r="R23" s="64">
        <v>0</v>
      </c>
      <c r="S23" s="63">
        <v>0</v>
      </c>
      <c r="T23" s="65">
        <v>0.15555555555555556</v>
      </c>
      <c r="U23" s="85">
        <v>0.15555555555555556</v>
      </c>
      <c r="V23" s="54">
        <v>0</v>
      </c>
      <c r="W23" s="55">
        <v>0</v>
      </c>
      <c r="X23" s="48">
        <f>('Po kategorijama 2022-2023'!B23)/7</f>
        <v>0.8571428571428571</v>
      </c>
      <c r="Y23" s="45">
        <f>('Po kategorijama 2022-2023'!I23-'Po kategorijama 2022-2023'!H23-'Po kategorijama 2022-2023'!G23)/7</f>
        <v>3.1428571428571428</v>
      </c>
      <c r="Z23" s="54">
        <f>('Po kategorijama 2022-2023'!J23)/7</f>
        <v>6.2857142857142856</v>
      </c>
      <c r="AA23" s="59">
        <f>('Po kategorijama 2022-2023'!Q23-'Po kategorijama 2022-2023'!O23-'Po kategorijama 2022-2023'!P23)/7</f>
        <v>7.1428571428571432</v>
      </c>
    </row>
    <row r="25" spans="1:27" x14ac:dyDescent="0.3">
      <c r="A25" s="10" t="s">
        <v>24</v>
      </c>
    </row>
    <row r="26" spans="1:27" x14ac:dyDescent="0.3">
      <c r="A26" s="10" t="s">
        <v>6</v>
      </c>
    </row>
    <row r="27" spans="1:27" x14ac:dyDescent="0.3">
      <c r="A27" s="124" t="s">
        <v>38</v>
      </c>
      <c r="B27" s="124"/>
      <c r="C27" s="124"/>
      <c r="D27" s="124"/>
    </row>
    <row r="28" spans="1:27" x14ac:dyDescent="0.3">
      <c r="A28" s="4" t="s">
        <v>19</v>
      </c>
    </row>
    <row r="29" spans="1:27" x14ac:dyDescent="0.3">
      <c r="A29" s="4" t="s">
        <v>63</v>
      </c>
    </row>
    <row r="30" spans="1:27" x14ac:dyDescent="0.3">
      <c r="A30" s="4" t="s">
        <v>66</v>
      </c>
    </row>
    <row r="31" spans="1:27" x14ac:dyDescent="0.3">
      <c r="A31" s="4" t="s">
        <v>67</v>
      </c>
    </row>
    <row r="32" spans="1:27" x14ac:dyDescent="0.3">
      <c r="A32" s="4" t="s">
        <v>68</v>
      </c>
    </row>
    <row r="33" spans="1:1" x14ac:dyDescent="0.3">
      <c r="A33" s="4" t="s">
        <v>69</v>
      </c>
    </row>
    <row r="34" spans="1:1" x14ac:dyDescent="0.3">
      <c r="A34" s="4" t="s">
        <v>70</v>
      </c>
    </row>
  </sheetData>
  <mergeCells count="2">
    <mergeCell ref="AB3:AF3"/>
    <mergeCell ref="A27:D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07EA1-50C3-4C21-B73D-0D07F4BD4868}">
  <dimension ref="A1:S27"/>
  <sheetViews>
    <sheetView topLeftCell="A4" workbookViewId="0">
      <selection activeCell="T24" sqref="T24"/>
    </sheetView>
  </sheetViews>
  <sheetFormatPr defaultRowHeight="14.4" x14ac:dyDescent="0.3"/>
  <cols>
    <col min="1" max="1" width="21.6640625" customWidth="1"/>
    <col min="2" max="2" width="10.77734375" customWidth="1"/>
    <col min="3" max="8" width="6.109375" hidden="1" customWidth="1"/>
    <col min="9" max="10" width="10.77734375" customWidth="1"/>
    <col min="11" max="16" width="6.109375" hidden="1" customWidth="1"/>
    <col min="17" max="17" width="10.77734375" customWidth="1"/>
    <col min="18" max="19" width="13.109375" style="1" customWidth="1"/>
  </cols>
  <sheetData>
    <row r="1" spans="1:19" ht="15.6" x14ac:dyDescent="0.3">
      <c r="A1" s="131" t="s">
        <v>77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</row>
    <row r="2" spans="1:19" ht="8.25" customHeight="1" thickBot="1" x14ac:dyDescent="0.35"/>
    <row r="3" spans="1:19" ht="58.5" customHeight="1" thickBot="1" x14ac:dyDescent="0.35">
      <c r="A3" s="76"/>
      <c r="B3" s="127" t="s">
        <v>75</v>
      </c>
      <c r="C3" s="128"/>
      <c r="D3" s="128"/>
      <c r="E3" s="128"/>
      <c r="F3" s="128"/>
      <c r="G3" s="128"/>
      <c r="H3" s="128"/>
      <c r="I3" s="129"/>
      <c r="J3" s="127" t="s">
        <v>76</v>
      </c>
      <c r="K3" s="128"/>
      <c r="L3" s="128"/>
      <c r="M3" s="128"/>
      <c r="N3" s="128"/>
      <c r="O3" s="128"/>
      <c r="P3" s="128"/>
      <c r="Q3" s="129"/>
      <c r="R3" s="121" t="s">
        <v>40</v>
      </c>
      <c r="S3" s="121" t="s">
        <v>71</v>
      </c>
    </row>
    <row r="4" spans="1:19" ht="15" thickBot="1" x14ac:dyDescent="0.35">
      <c r="A4" s="91" t="s">
        <v>5</v>
      </c>
      <c r="B4" s="15" t="s">
        <v>73</v>
      </c>
      <c r="C4" s="3">
        <v>2</v>
      </c>
      <c r="D4" s="3">
        <v>3</v>
      </c>
      <c r="E4" s="3">
        <v>4</v>
      </c>
      <c r="F4" s="3">
        <v>5</v>
      </c>
      <c r="G4" s="3">
        <v>6</v>
      </c>
      <c r="H4" s="92">
        <v>7</v>
      </c>
      <c r="I4" s="93" t="s">
        <v>74</v>
      </c>
      <c r="J4" s="67" t="s">
        <v>73</v>
      </c>
      <c r="K4" s="2">
        <v>2</v>
      </c>
      <c r="L4" s="2">
        <v>3</v>
      </c>
      <c r="M4" s="2">
        <v>4</v>
      </c>
      <c r="N4" s="2">
        <v>5</v>
      </c>
      <c r="O4" s="2">
        <v>6</v>
      </c>
      <c r="P4" s="95">
        <v>7</v>
      </c>
      <c r="Q4" s="93" t="s">
        <v>74</v>
      </c>
      <c r="R4" s="126"/>
      <c r="S4" s="126"/>
    </row>
    <row r="5" spans="1:19" x14ac:dyDescent="0.3">
      <c r="A5" s="81" t="s">
        <v>3</v>
      </c>
      <c r="B5" s="77">
        <v>7</v>
      </c>
      <c r="C5" s="3">
        <v>6</v>
      </c>
      <c r="D5" s="3">
        <v>32</v>
      </c>
      <c r="E5" s="3">
        <v>0</v>
      </c>
      <c r="F5" s="3">
        <v>2</v>
      </c>
      <c r="G5" s="3">
        <v>20</v>
      </c>
      <c r="H5" s="92">
        <v>2</v>
      </c>
      <c r="I5" s="94">
        <f>SUM(B5:H5)</f>
        <v>69</v>
      </c>
      <c r="J5" s="67">
        <v>14</v>
      </c>
      <c r="K5" s="2">
        <v>2</v>
      </c>
      <c r="L5" s="2">
        <v>24</v>
      </c>
      <c r="M5" s="2">
        <v>1</v>
      </c>
      <c r="N5" s="2">
        <v>3</v>
      </c>
      <c r="O5" s="2">
        <v>8</v>
      </c>
      <c r="P5" s="95">
        <v>0</v>
      </c>
      <c r="Q5" s="96">
        <f>SUM(J5:P5)</f>
        <v>52</v>
      </c>
      <c r="R5" s="40">
        <f>(J5/B5-1)</f>
        <v>1</v>
      </c>
      <c r="S5" s="40">
        <f>(Q5/I5-1)</f>
        <v>-0.24637681159420288</v>
      </c>
    </row>
    <row r="6" spans="1:19" x14ac:dyDescent="0.3">
      <c r="A6" s="82" t="s">
        <v>7</v>
      </c>
      <c r="B6" s="78">
        <v>8</v>
      </c>
      <c r="C6" s="2">
        <v>5</v>
      </c>
      <c r="D6" s="2">
        <v>21</v>
      </c>
      <c r="E6" s="2">
        <v>0</v>
      </c>
      <c r="F6" s="2">
        <v>8</v>
      </c>
      <c r="G6" s="2">
        <v>7</v>
      </c>
      <c r="H6" s="95">
        <v>0</v>
      </c>
      <c r="I6" s="94">
        <f t="shared" ref="I6:I23" si="0">SUM(B6:H6)</f>
        <v>49</v>
      </c>
      <c r="J6" s="67">
        <v>5</v>
      </c>
      <c r="K6" s="2">
        <v>2</v>
      </c>
      <c r="L6" s="2">
        <v>28</v>
      </c>
      <c r="M6" s="2">
        <v>0</v>
      </c>
      <c r="N6" s="2">
        <v>1</v>
      </c>
      <c r="O6" s="2">
        <v>2</v>
      </c>
      <c r="P6" s="95">
        <v>1</v>
      </c>
      <c r="Q6" s="96">
        <f t="shared" ref="Q6:Q23" si="1">SUM(J6:P6)</f>
        <v>39</v>
      </c>
      <c r="R6" s="38">
        <f>(J6/B6-1)</f>
        <v>-0.375</v>
      </c>
      <c r="S6" s="38">
        <f>(Q6/I6-1)</f>
        <v>-0.20408163265306123</v>
      </c>
    </row>
    <row r="7" spans="1:19" hidden="1" x14ac:dyDescent="0.3">
      <c r="A7" s="81" t="s">
        <v>41</v>
      </c>
      <c r="B7" s="78">
        <v>0</v>
      </c>
      <c r="C7" s="2">
        <v>8</v>
      </c>
      <c r="D7" s="2">
        <v>46</v>
      </c>
      <c r="E7" s="2">
        <v>0</v>
      </c>
      <c r="F7" s="2">
        <v>8</v>
      </c>
      <c r="G7" s="2">
        <v>12</v>
      </c>
      <c r="H7" s="95">
        <v>0</v>
      </c>
      <c r="I7" s="94">
        <f t="shared" si="0"/>
        <v>74</v>
      </c>
      <c r="J7" s="67">
        <v>2</v>
      </c>
      <c r="K7" s="2">
        <v>4</v>
      </c>
      <c r="L7" s="2">
        <v>24</v>
      </c>
      <c r="M7" s="2">
        <v>0</v>
      </c>
      <c r="N7" s="2">
        <v>5</v>
      </c>
      <c r="O7" s="2">
        <v>10</v>
      </c>
      <c r="P7" s="95">
        <v>0</v>
      </c>
      <c r="Q7" s="96">
        <f t="shared" si="1"/>
        <v>45</v>
      </c>
      <c r="R7" s="38" t="s">
        <v>72</v>
      </c>
      <c r="S7" s="38">
        <f t="shared" ref="S7:S22" si="2">(Q7/I7-1)</f>
        <v>-0.39189189189189189</v>
      </c>
    </row>
    <row r="8" spans="1:19" x14ac:dyDescent="0.3">
      <c r="A8" s="81" t="s">
        <v>42</v>
      </c>
      <c r="B8" s="78">
        <v>0</v>
      </c>
      <c r="C8" s="2">
        <v>1</v>
      </c>
      <c r="D8" s="2">
        <v>21</v>
      </c>
      <c r="E8" s="2">
        <v>0</v>
      </c>
      <c r="F8" s="2">
        <v>8</v>
      </c>
      <c r="G8" s="2">
        <v>0</v>
      </c>
      <c r="H8" s="95">
        <v>0</v>
      </c>
      <c r="I8" s="94">
        <f t="shared" si="0"/>
        <v>30</v>
      </c>
      <c r="J8" s="67">
        <v>8</v>
      </c>
      <c r="K8" s="2">
        <v>2</v>
      </c>
      <c r="L8" s="2">
        <v>11</v>
      </c>
      <c r="M8" s="2">
        <v>0</v>
      </c>
      <c r="N8" s="2">
        <v>2</v>
      </c>
      <c r="O8" s="2">
        <v>3</v>
      </c>
      <c r="P8" s="95">
        <v>0</v>
      </c>
      <c r="Q8" s="96">
        <f t="shared" si="1"/>
        <v>26</v>
      </c>
      <c r="R8" s="38" t="s">
        <v>72</v>
      </c>
      <c r="S8" s="38">
        <f t="shared" si="2"/>
        <v>-0.1333333333333333</v>
      </c>
    </row>
    <row r="9" spans="1:19" x14ac:dyDescent="0.3">
      <c r="A9" s="81" t="s">
        <v>18</v>
      </c>
      <c r="B9" s="78">
        <v>1</v>
      </c>
      <c r="C9" s="2">
        <v>7</v>
      </c>
      <c r="D9" s="2">
        <v>5</v>
      </c>
      <c r="E9" s="2">
        <v>0</v>
      </c>
      <c r="F9" s="2">
        <v>2</v>
      </c>
      <c r="G9" s="2">
        <v>2</v>
      </c>
      <c r="H9" s="95">
        <v>0</v>
      </c>
      <c r="I9" s="94">
        <f t="shared" si="0"/>
        <v>17</v>
      </c>
      <c r="J9" s="67">
        <v>7</v>
      </c>
      <c r="K9" s="2">
        <v>0</v>
      </c>
      <c r="L9" s="2">
        <v>2</v>
      </c>
      <c r="M9" s="2">
        <v>0</v>
      </c>
      <c r="N9" s="2">
        <v>0</v>
      </c>
      <c r="O9" s="2">
        <v>10</v>
      </c>
      <c r="P9" s="95">
        <v>0</v>
      </c>
      <c r="Q9" s="96">
        <f t="shared" si="1"/>
        <v>19</v>
      </c>
      <c r="R9" s="38">
        <f t="shared" ref="R9:R24" si="3">(J9/B9-1)</f>
        <v>6</v>
      </c>
      <c r="S9" s="38">
        <f t="shared" si="2"/>
        <v>0.11764705882352944</v>
      </c>
    </row>
    <row r="10" spans="1:19" x14ac:dyDescent="0.3">
      <c r="A10" s="81" t="s">
        <v>43</v>
      </c>
      <c r="B10" s="78">
        <v>8</v>
      </c>
      <c r="C10" s="2">
        <v>2</v>
      </c>
      <c r="D10" s="2">
        <v>18</v>
      </c>
      <c r="E10" s="2">
        <v>11</v>
      </c>
      <c r="F10" s="2">
        <v>2</v>
      </c>
      <c r="G10" s="2">
        <v>6</v>
      </c>
      <c r="H10" s="95">
        <v>0</v>
      </c>
      <c r="I10" s="94">
        <f t="shared" si="0"/>
        <v>47</v>
      </c>
      <c r="J10" s="67">
        <v>16</v>
      </c>
      <c r="K10" s="2">
        <v>0</v>
      </c>
      <c r="L10" s="2">
        <v>8</v>
      </c>
      <c r="M10" s="2">
        <v>0</v>
      </c>
      <c r="N10" s="2">
        <v>4</v>
      </c>
      <c r="O10" s="2">
        <v>2</v>
      </c>
      <c r="P10" s="95">
        <v>0</v>
      </c>
      <c r="Q10" s="96">
        <f t="shared" si="1"/>
        <v>30</v>
      </c>
      <c r="R10" s="38">
        <f t="shared" si="3"/>
        <v>1</v>
      </c>
      <c r="S10" s="38">
        <f t="shared" si="2"/>
        <v>-0.36170212765957444</v>
      </c>
    </row>
    <row r="11" spans="1:19" x14ac:dyDescent="0.3">
      <c r="A11" s="81" t="s">
        <v>44</v>
      </c>
      <c r="B11" s="78">
        <v>7</v>
      </c>
      <c r="C11" s="2">
        <v>1</v>
      </c>
      <c r="D11" s="2">
        <v>4</v>
      </c>
      <c r="E11" s="2">
        <v>0</v>
      </c>
      <c r="F11" s="2">
        <v>1</v>
      </c>
      <c r="G11" s="2">
        <v>3</v>
      </c>
      <c r="H11" s="95">
        <v>0</v>
      </c>
      <c r="I11" s="94">
        <f t="shared" si="0"/>
        <v>16</v>
      </c>
      <c r="J11" s="67">
        <v>9</v>
      </c>
      <c r="K11" s="2">
        <v>0</v>
      </c>
      <c r="L11" s="2">
        <v>0</v>
      </c>
      <c r="M11" s="2">
        <v>0</v>
      </c>
      <c r="N11" s="2">
        <v>1</v>
      </c>
      <c r="O11" s="2">
        <v>0</v>
      </c>
      <c r="P11" s="95">
        <v>0</v>
      </c>
      <c r="Q11" s="96">
        <f t="shared" si="1"/>
        <v>10</v>
      </c>
      <c r="R11" s="38">
        <f t="shared" si="3"/>
        <v>0.28571428571428581</v>
      </c>
      <c r="S11" s="38">
        <f t="shared" si="2"/>
        <v>-0.375</v>
      </c>
    </row>
    <row r="12" spans="1:19" x14ac:dyDescent="0.3">
      <c r="A12" s="81" t="s">
        <v>4</v>
      </c>
      <c r="B12" s="78">
        <v>4</v>
      </c>
      <c r="C12" s="2">
        <v>0</v>
      </c>
      <c r="D12" s="2">
        <v>12</v>
      </c>
      <c r="E12" s="2">
        <v>1</v>
      </c>
      <c r="F12" s="2">
        <v>6</v>
      </c>
      <c r="G12" s="2">
        <v>3</v>
      </c>
      <c r="H12" s="95">
        <v>0</v>
      </c>
      <c r="I12" s="94">
        <f t="shared" si="0"/>
        <v>26</v>
      </c>
      <c r="J12" s="67">
        <v>55</v>
      </c>
      <c r="K12" s="2">
        <v>0</v>
      </c>
      <c r="L12" s="2">
        <v>5</v>
      </c>
      <c r="M12" s="2">
        <v>0</v>
      </c>
      <c r="N12" s="2">
        <v>8</v>
      </c>
      <c r="O12" s="2">
        <v>7</v>
      </c>
      <c r="P12" s="95">
        <v>0</v>
      </c>
      <c r="Q12" s="96">
        <f t="shared" si="1"/>
        <v>75</v>
      </c>
      <c r="R12" s="38">
        <f t="shared" si="3"/>
        <v>12.75</v>
      </c>
      <c r="S12" s="38">
        <f t="shared" si="2"/>
        <v>1.8846153846153846</v>
      </c>
    </row>
    <row r="13" spans="1:19" x14ac:dyDescent="0.3">
      <c r="A13" s="81" t="s">
        <v>25</v>
      </c>
      <c r="B13" s="78">
        <v>3</v>
      </c>
      <c r="C13" s="2">
        <v>0</v>
      </c>
      <c r="D13" s="2">
        <v>5</v>
      </c>
      <c r="E13" s="2">
        <v>0</v>
      </c>
      <c r="F13" s="2">
        <v>5</v>
      </c>
      <c r="G13" s="2">
        <v>3</v>
      </c>
      <c r="H13" s="95">
        <v>0</v>
      </c>
      <c r="I13" s="94">
        <f t="shared" si="0"/>
        <v>16</v>
      </c>
      <c r="J13" s="67">
        <v>9</v>
      </c>
      <c r="K13" s="2">
        <v>1</v>
      </c>
      <c r="L13" s="2">
        <v>0</v>
      </c>
      <c r="M13" s="2">
        <v>1</v>
      </c>
      <c r="N13" s="2">
        <v>3</v>
      </c>
      <c r="O13" s="2">
        <v>1</v>
      </c>
      <c r="P13" s="95">
        <v>0</v>
      </c>
      <c r="Q13" s="96">
        <f t="shared" si="1"/>
        <v>15</v>
      </c>
      <c r="R13" s="38">
        <f t="shared" si="3"/>
        <v>2</v>
      </c>
      <c r="S13" s="38">
        <f t="shared" si="2"/>
        <v>-6.25E-2</v>
      </c>
    </row>
    <row r="14" spans="1:19" x14ac:dyDescent="0.3">
      <c r="A14" s="81" t="s">
        <v>45</v>
      </c>
      <c r="B14" s="78">
        <v>2</v>
      </c>
      <c r="C14" s="2">
        <v>0</v>
      </c>
      <c r="D14" s="2">
        <v>3</v>
      </c>
      <c r="E14" s="2">
        <v>0</v>
      </c>
      <c r="F14" s="2">
        <v>6</v>
      </c>
      <c r="G14" s="2">
        <v>0</v>
      </c>
      <c r="H14" s="95">
        <v>0</v>
      </c>
      <c r="I14" s="94">
        <f t="shared" si="0"/>
        <v>11</v>
      </c>
      <c r="J14" s="67">
        <v>19</v>
      </c>
      <c r="K14" s="2">
        <v>0</v>
      </c>
      <c r="L14" s="2">
        <v>2</v>
      </c>
      <c r="M14" s="2">
        <v>1</v>
      </c>
      <c r="N14" s="2">
        <v>1</v>
      </c>
      <c r="O14" s="2">
        <v>4</v>
      </c>
      <c r="P14" s="95">
        <v>0</v>
      </c>
      <c r="Q14" s="96">
        <f t="shared" si="1"/>
        <v>27</v>
      </c>
      <c r="R14" s="38">
        <f t="shared" si="3"/>
        <v>8.5</v>
      </c>
      <c r="S14" s="38">
        <f t="shared" si="2"/>
        <v>1.4545454545454546</v>
      </c>
    </row>
    <row r="15" spans="1:19" x14ac:dyDescent="0.3">
      <c r="A15" s="81" t="s">
        <v>46</v>
      </c>
      <c r="B15" s="78">
        <v>5</v>
      </c>
      <c r="C15" s="2">
        <v>1</v>
      </c>
      <c r="D15" s="2">
        <v>25</v>
      </c>
      <c r="E15" s="2">
        <v>0</v>
      </c>
      <c r="F15" s="2">
        <v>0</v>
      </c>
      <c r="G15" s="2">
        <v>3</v>
      </c>
      <c r="H15" s="95">
        <v>0</v>
      </c>
      <c r="I15" s="94">
        <f t="shared" si="0"/>
        <v>34</v>
      </c>
      <c r="J15" s="67">
        <v>24</v>
      </c>
      <c r="K15" s="2">
        <v>0</v>
      </c>
      <c r="L15" s="2">
        <v>3</v>
      </c>
      <c r="M15" s="2">
        <v>0</v>
      </c>
      <c r="N15" s="2">
        <v>3</v>
      </c>
      <c r="O15" s="2">
        <v>0</v>
      </c>
      <c r="P15" s="95">
        <v>0</v>
      </c>
      <c r="Q15" s="96">
        <f t="shared" si="1"/>
        <v>30</v>
      </c>
      <c r="R15" s="38">
        <f t="shared" si="3"/>
        <v>3.8</v>
      </c>
      <c r="S15" s="38">
        <f t="shared" si="2"/>
        <v>-0.11764705882352944</v>
      </c>
    </row>
    <row r="16" spans="1:19" x14ac:dyDescent="0.3">
      <c r="A16" s="81" t="s">
        <v>23</v>
      </c>
      <c r="B16" s="78">
        <v>4</v>
      </c>
      <c r="C16" s="2">
        <v>0</v>
      </c>
      <c r="D16" s="2">
        <v>5</v>
      </c>
      <c r="E16" s="2">
        <v>0</v>
      </c>
      <c r="F16" s="2">
        <v>7</v>
      </c>
      <c r="G16" s="2">
        <v>1</v>
      </c>
      <c r="H16" s="95">
        <v>0</v>
      </c>
      <c r="I16" s="94">
        <f t="shared" si="0"/>
        <v>17</v>
      </c>
      <c r="J16" s="67">
        <v>20</v>
      </c>
      <c r="K16" s="2">
        <v>0</v>
      </c>
      <c r="L16" s="2">
        <v>4</v>
      </c>
      <c r="M16" s="2">
        <v>1</v>
      </c>
      <c r="N16" s="2">
        <v>11</v>
      </c>
      <c r="O16" s="2">
        <v>0</v>
      </c>
      <c r="P16" s="95">
        <v>0</v>
      </c>
      <c r="Q16" s="96">
        <f t="shared" si="1"/>
        <v>36</v>
      </c>
      <c r="R16" s="38">
        <f t="shared" si="3"/>
        <v>4</v>
      </c>
      <c r="S16" s="38">
        <f t="shared" si="2"/>
        <v>1.1176470588235294</v>
      </c>
    </row>
    <row r="17" spans="1:19" x14ac:dyDescent="0.3">
      <c r="A17" s="81" t="s">
        <v>47</v>
      </c>
      <c r="B17" s="78">
        <v>6</v>
      </c>
      <c r="C17" s="2">
        <v>0</v>
      </c>
      <c r="D17" s="2">
        <v>6</v>
      </c>
      <c r="E17" s="2">
        <v>1</v>
      </c>
      <c r="F17" s="2">
        <v>8</v>
      </c>
      <c r="G17" s="2">
        <v>1</v>
      </c>
      <c r="H17" s="95">
        <v>0</v>
      </c>
      <c r="I17" s="94">
        <f t="shared" si="0"/>
        <v>22</v>
      </c>
      <c r="J17" s="67">
        <v>12</v>
      </c>
      <c r="K17" s="2">
        <v>0</v>
      </c>
      <c r="L17" s="2">
        <v>2</v>
      </c>
      <c r="M17" s="2">
        <v>1</v>
      </c>
      <c r="N17" s="2">
        <v>5</v>
      </c>
      <c r="O17" s="2">
        <v>0</v>
      </c>
      <c r="P17" s="95">
        <v>0</v>
      </c>
      <c r="Q17" s="96">
        <f t="shared" si="1"/>
        <v>20</v>
      </c>
      <c r="R17" s="38">
        <f t="shared" si="3"/>
        <v>1</v>
      </c>
      <c r="S17" s="38">
        <f t="shared" si="2"/>
        <v>-9.0909090909090939E-2</v>
      </c>
    </row>
    <row r="18" spans="1:19" x14ac:dyDescent="0.3">
      <c r="A18" s="81" t="s">
        <v>48</v>
      </c>
      <c r="B18" s="78">
        <v>4</v>
      </c>
      <c r="C18" s="2">
        <v>0</v>
      </c>
      <c r="D18" s="2">
        <v>3</v>
      </c>
      <c r="E18" s="2">
        <v>0</v>
      </c>
      <c r="F18" s="2">
        <v>10</v>
      </c>
      <c r="G18" s="2">
        <v>1</v>
      </c>
      <c r="H18" s="95">
        <v>0</v>
      </c>
      <c r="I18" s="94">
        <f t="shared" si="0"/>
        <v>18</v>
      </c>
      <c r="J18" s="67">
        <v>33</v>
      </c>
      <c r="K18" s="2">
        <v>0</v>
      </c>
      <c r="L18" s="2">
        <v>0</v>
      </c>
      <c r="M18" s="2">
        <v>0</v>
      </c>
      <c r="N18" s="2">
        <v>5</v>
      </c>
      <c r="O18" s="2">
        <v>0</v>
      </c>
      <c r="P18" s="95">
        <v>0</v>
      </c>
      <c r="Q18" s="96">
        <f t="shared" si="1"/>
        <v>38</v>
      </c>
      <c r="R18" s="38">
        <f t="shared" si="3"/>
        <v>7.25</v>
      </c>
      <c r="S18" s="38">
        <f t="shared" si="2"/>
        <v>1.1111111111111112</v>
      </c>
    </row>
    <row r="19" spans="1:19" hidden="1" x14ac:dyDescent="0.3">
      <c r="A19" s="81" t="s">
        <v>49</v>
      </c>
      <c r="B19" s="78">
        <v>0</v>
      </c>
      <c r="C19" s="2">
        <v>1</v>
      </c>
      <c r="D19" s="2">
        <v>17</v>
      </c>
      <c r="E19" s="2">
        <v>0</v>
      </c>
      <c r="F19" s="2">
        <v>1</v>
      </c>
      <c r="G19" s="2">
        <v>4</v>
      </c>
      <c r="H19" s="95">
        <v>0</v>
      </c>
      <c r="I19" s="94">
        <f t="shared" si="0"/>
        <v>23</v>
      </c>
      <c r="J19" s="67">
        <v>4</v>
      </c>
      <c r="K19" s="2">
        <v>0</v>
      </c>
      <c r="L19" s="2">
        <v>0</v>
      </c>
      <c r="M19" s="2">
        <v>0</v>
      </c>
      <c r="N19" s="2">
        <v>2</v>
      </c>
      <c r="O19" s="2">
        <v>0</v>
      </c>
      <c r="P19" s="95">
        <v>0</v>
      </c>
      <c r="Q19" s="96">
        <f t="shared" si="1"/>
        <v>6</v>
      </c>
      <c r="R19" s="38" t="s">
        <v>72</v>
      </c>
      <c r="S19" s="38">
        <f t="shared" si="2"/>
        <v>-0.73913043478260865</v>
      </c>
    </row>
    <row r="20" spans="1:19" x14ac:dyDescent="0.3">
      <c r="A20" s="81" t="s">
        <v>50</v>
      </c>
      <c r="B20" s="78">
        <v>4</v>
      </c>
      <c r="C20" s="2">
        <v>1</v>
      </c>
      <c r="D20" s="2">
        <v>18</v>
      </c>
      <c r="E20" s="2">
        <v>0</v>
      </c>
      <c r="F20" s="2">
        <v>8</v>
      </c>
      <c r="G20" s="2">
        <v>1</v>
      </c>
      <c r="H20" s="95">
        <v>0</v>
      </c>
      <c r="I20" s="94">
        <f t="shared" si="0"/>
        <v>32</v>
      </c>
      <c r="J20" s="67">
        <v>14</v>
      </c>
      <c r="K20" s="2">
        <v>1</v>
      </c>
      <c r="L20" s="2">
        <v>7</v>
      </c>
      <c r="M20" s="2">
        <v>0</v>
      </c>
      <c r="N20" s="2">
        <v>7</v>
      </c>
      <c r="O20" s="2">
        <v>3</v>
      </c>
      <c r="P20" s="95">
        <v>0</v>
      </c>
      <c r="Q20" s="96">
        <f t="shared" si="1"/>
        <v>32</v>
      </c>
      <c r="R20" s="38">
        <f t="shared" si="3"/>
        <v>2.5</v>
      </c>
      <c r="S20" s="38">
        <f t="shared" si="2"/>
        <v>0</v>
      </c>
    </row>
    <row r="21" spans="1:19" x14ac:dyDescent="0.3">
      <c r="A21" s="81" t="s">
        <v>51</v>
      </c>
      <c r="B21" s="78">
        <v>1</v>
      </c>
      <c r="C21" s="2">
        <v>2</v>
      </c>
      <c r="D21" s="2">
        <v>11</v>
      </c>
      <c r="E21" s="2">
        <v>0</v>
      </c>
      <c r="F21" s="2">
        <v>6</v>
      </c>
      <c r="G21" s="2">
        <v>1</v>
      </c>
      <c r="H21" s="95">
        <v>0</v>
      </c>
      <c r="I21" s="94">
        <f t="shared" si="0"/>
        <v>21</v>
      </c>
      <c r="J21" s="67">
        <v>7</v>
      </c>
      <c r="K21" s="2">
        <v>1</v>
      </c>
      <c r="L21" s="2">
        <v>3</v>
      </c>
      <c r="M21" s="2">
        <v>3</v>
      </c>
      <c r="N21" s="2">
        <v>0</v>
      </c>
      <c r="O21" s="2">
        <v>3</v>
      </c>
      <c r="P21" s="95">
        <v>0</v>
      </c>
      <c r="Q21" s="96">
        <f t="shared" si="1"/>
        <v>17</v>
      </c>
      <c r="R21" s="38">
        <f t="shared" si="3"/>
        <v>6</v>
      </c>
      <c r="S21" s="38">
        <f t="shared" si="2"/>
        <v>-0.19047619047619047</v>
      </c>
    </row>
    <row r="22" spans="1:19" hidden="1" x14ac:dyDescent="0.3">
      <c r="A22" s="81" t="s">
        <v>52</v>
      </c>
      <c r="B22" s="78">
        <v>4</v>
      </c>
      <c r="C22" s="2">
        <v>0</v>
      </c>
      <c r="D22" s="2">
        <v>5</v>
      </c>
      <c r="E22" s="2">
        <v>0</v>
      </c>
      <c r="F22" s="2">
        <v>4</v>
      </c>
      <c r="G22" s="2">
        <v>0</v>
      </c>
      <c r="H22" s="95">
        <v>0</v>
      </c>
      <c r="I22" s="94">
        <f t="shared" si="0"/>
        <v>13</v>
      </c>
      <c r="J22" s="67">
        <v>2</v>
      </c>
      <c r="K22" s="2">
        <v>0</v>
      </c>
      <c r="L22" s="2">
        <v>3</v>
      </c>
      <c r="M22" s="2">
        <v>0</v>
      </c>
      <c r="N22" s="2">
        <v>1</v>
      </c>
      <c r="O22" s="2">
        <v>1</v>
      </c>
      <c r="P22" s="95">
        <v>0</v>
      </c>
      <c r="Q22" s="96">
        <f t="shared" si="1"/>
        <v>7</v>
      </c>
      <c r="R22" s="38">
        <f t="shared" si="3"/>
        <v>-0.5</v>
      </c>
      <c r="S22" s="38">
        <f t="shared" si="2"/>
        <v>-0.46153846153846156</v>
      </c>
    </row>
    <row r="23" spans="1:19" ht="15" thickBot="1" x14ac:dyDescent="0.35">
      <c r="A23" s="81" t="s">
        <v>53</v>
      </c>
      <c r="B23" s="78">
        <v>6</v>
      </c>
      <c r="C23" s="2">
        <v>0</v>
      </c>
      <c r="D23" s="2">
        <v>12</v>
      </c>
      <c r="E23" s="2">
        <v>0</v>
      </c>
      <c r="F23" s="2">
        <v>4</v>
      </c>
      <c r="G23" s="2">
        <v>2</v>
      </c>
      <c r="H23" s="95">
        <v>0</v>
      </c>
      <c r="I23" s="94">
        <f t="shared" si="0"/>
        <v>24</v>
      </c>
      <c r="J23" s="67">
        <v>44</v>
      </c>
      <c r="K23" s="2">
        <v>0</v>
      </c>
      <c r="L23" s="2">
        <v>3</v>
      </c>
      <c r="M23" s="2">
        <v>0</v>
      </c>
      <c r="N23" s="2">
        <v>3</v>
      </c>
      <c r="O23" s="2">
        <v>28</v>
      </c>
      <c r="P23" s="95">
        <v>1</v>
      </c>
      <c r="Q23" s="96">
        <f t="shared" si="1"/>
        <v>79</v>
      </c>
      <c r="R23" s="38">
        <f t="shared" si="3"/>
        <v>6.333333333333333</v>
      </c>
      <c r="S23" s="38">
        <f>(Q23/I23-1)</f>
        <v>2.2916666666666665</v>
      </c>
    </row>
    <row r="24" spans="1:19" ht="15" thickBot="1" x14ac:dyDescent="0.35">
      <c r="A24" s="132" t="s">
        <v>78</v>
      </c>
      <c r="B24" s="97">
        <f>SUM(B5:B23)</f>
        <v>74</v>
      </c>
      <c r="C24" s="98">
        <f t="shared" ref="B24:Q24" si="4">SUM(C5:C23)</f>
        <v>35</v>
      </c>
      <c r="D24" s="98">
        <f t="shared" si="4"/>
        <v>269</v>
      </c>
      <c r="E24" s="98">
        <f t="shared" si="4"/>
        <v>13</v>
      </c>
      <c r="F24" s="98">
        <f t="shared" si="4"/>
        <v>96</v>
      </c>
      <c r="G24" s="98">
        <f t="shared" si="4"/>
        <v>70</v>
      </c>
      <c r="H24" s="99">
        <f t="shared" si="4"/>
        <v>2</v>
      </c>
      <c r="I24" s="100">
        <f t="shared" si="4"/>
        <v>559</v>
      </c>
      <c r="J24" s="101">
        <f t="shared" si="4"/>
        <v>304</v>
      </c>
      <c r="K24" s="102">
        <f t="shared" si="4"/>
        <v>13</v>
      </c>
      <c r="L24" s="102">
        <f t="shared" si="4"/>
        <v>129</v>
      </c>
      <c r="M24" s="102">
        <f t="shared" si="4"/>
        <v>8</v>
      </c>
      <c r="N24" s="102">
        <f t="shared" si="4"/>
        <v>65</v>
      </c>
      <c r="O24" s="102">
        <f t="shared" si="4"/>
        <v>82</v>
      </c>
      <c r="P24" s="102">
        <f t="shared" si="4"/>
        <v>2</v>
      </c>
      <c r="Q24" s="103">
        <f t="shared" si="4"/>
        <v>603</v>
      </c>
      <c r="R24" s="104">
        <f t="shared" si="3"/>
        <v>3.1081081081081079</v>
      </c>
      <c r="S24" s="104">
        <f>(Q24/I24-1)</f>
        <v>7.8711985688729946E-2</v>
      </c>
    </row>
    <row r="25" spans="1:19" ht="91.5" customHeight="1" x14ac:dyDescent="0.3">
      <c r="A25" s="120" t="s">
        <v>17</v>
      </c>
      <c r="B25" s="120"/>
      <c r="C25" s="120"/>
      <c r="D25" s="120"/>
      <c r="E25" s="120"/>
      <c r="F25" s="120"/>
      <c r="G25" s="120"/>
      <c r="H25" s="120"/>
      <c r="I25" s="120"/>
      <c r="J25" s="120"/>
      <c r="K25" s="41"/>
      <c r="L25" s="111" t="s">
        <v>27</v>
      </c>
      <c r="M25" s="111"/>
      <c r="N25" s="111"/>
      <c r="O25" s="111"/>
      <c r="P25" s="111"/>
      <c r="Q25" s="130" t="s">
        <v>79</v>
      </c>
      <c r="R25" s="130"/>
      <c r="S25" s="130"/>
    </row>
    <row r="26" spans="1:19" ht="11.25" customHeight="1" x14ac:dyDescent="0.3"/>
    <row r="27" spans="1:19" ht="100.8" customHeight="1" x14ac:dyDescent="0.3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10"/>
    </row>
  </sheetData>
  <mergeCells count="8">
    <mergeCell ref="A27:R27"/>
    <mergeCell ref="S3:S4"/>
    <mergeCell ref="Q25:S25"/>
    <mergeCell ref="A1:S1"/>
    <mergeCell ref="B3:I3"/>
    <mergeCell ref="J3:Q3"/>
    <mergeCell ref="R3:R4"/>
    <mergeCell ref="A25:J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 kategorijama 2022-2023</vt:lpstr>
      <vt:lpstr>Poređenje od 2013 do 2023</vt:lpstr>
      <vt:lpstr>Kompaktni prikaz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</dc:creator>
  <cp:lastModifiedBy>User</cp:lastModifiedBy>
  <cp:lastPrinted>2020-06-13T12:03:04Z</cp:lastPrinted>
  <dcterms:created xsi:type="dcterms:W3CDTF">2016-04-05T04:59:32Z</dcterms:created>
  <dcterms:modified xsi:type="dcterms:W3CDTF">2023-12-17T17:15:42Z</dcterms:modified>
</cp:coreProperties>
</file>