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_transparency i posao\_projekti tekući\izbori 2024 englezi\"/>
    </mc:Choice>
  </mc:AlternateContent>
  <xr:revisionPtr revIDLastSave="0" documentId="13_ncr:1_{A30937E9-88F7-450C-A981-9D91C99165B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o kategorijama 2023-2024" sheetId="2" r:id="rId1"/>
    <sheet name="Poređenje od 2013 do 2024" sheetId="6" r:id="rId2"/>
    <sheet name="Kompaktni prikaz" sheetId="7" r:id="rId3"/>
  </sheets>
  <calcPr calcId="191029"/>
</workbook>
</file>

<file path=xl/calcChain.xml><?xml version="1.0" encoding="utf-8"?>
<calcChain xmlns="http://schemas.openxmlformats.org/spreadsheetml/2006/main">
  <c r="AE6" i="6" l="1"/>
  <c r="AE7" i="6"/>
  <c r="AE8" i="6"/>
  <c r="AE9" i="6"/>
  <c r="AE10" i="6"/>
  <c r="AE11" i="6"/>
  <c r="AE12" i="6"/>
  <c r="AE13" i="6"/>
  <c r="AE14" i="6"/>
  <c r="AE15" i="6"/>
  <c r="AE16" i="6"/>
  <c r="AE17" i="6"/>
  <c r="AE18" i="6"/>
  <c r="AE19" i="6"/>
  <c r="AE20" i="6"/>
  <c r="AE21" i="6"/>
  <c r="AE22" i="6"/>
  <c r="AE23" i="6"/>
  <c r="AE24" i="6"/>
  <c r="AE25" i="6"/>
  <c r="AE26" i="6"/>
  <c r="AE27" i="6"/>
  <c r="AE28" i="6"/>
  <c r="AE29" i="6"/>
  <c r="AE30" i="6"/>
  <c r="AE31" i="6"/>
  <c r="AE32" i="6"/>
  <c r="AE33" i="6"/>
  <c r="AE34" i="6"/>
  <c r="AE35" i="6"/>
  <c r="AE36" i="6"/>
  <c r="AE37" i="6"/>
  <c r="AE38" i="6"/>
  <c r="AE39" i="6"/>
  <c r="AE40" i="6"/>
  <c r="AC6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5" i="6"/>
  <c r="AE5" i="6"/>
  <c r="AD6" i="6"/>
  <c r="AD7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27" i="6"/>
  <c r="AD28" i="6"/>
  <c r="AD29" i="6"/>
  <c r="AD30" i="6"/>
  <c r="AD31" i="6"/>
  <c r="AD32" i="6"/>
  <c r="AD33" i="6"/>
  <c r="AD34" i="6"/>
  <c r="AD35" i="6"/>
  <c r="AD36" i="6"/>
  <c r="AD37" i="6"/>
  <c r="AD38" i="6"/>
  <c r="AD39" i="6"/>
  <c r="AD40" i="6"/>
  <c r="AD5" i="6"/>
  <c r="S22" i="7"/>
  <c r="S23" i="7"/>
  <c r="R9" i="7"/>
  <c r="S9" i="7"/>
  <c r="R10" i="7"/>
  <c r="S10" i="7"/>
  <c r="R11" i="7"/>
  <c r="S11" i="7"/>
  <c r="R12" i="7"/>
  <c r="S12" i="7"/>
  <c r="R13" i="7"/>
  <c r="S13" i="7"/>
  <c r="R14" i="7"/>
  <c r="S14" i="7"/>
  <c r="R15" i="7"/>
  <c r="S15" i="7"/>
  <c r="R7" i="7"/>
  <c r="S7" i="7"/>
  <c r="R8" i="7"/>
  <c r="S8" i="7"/>
  <c r="S6" i="7"/>
  <c r="R23" i="7"/>
  <c r="R25" i="7"/>
  <c r="S25" i="7"/>
  <c r="R26" i="7"/>
  <c r="S26" i="7"/>
  <c r="R28" i="7"/>
  <c r="S28" i="7"/>
  <c r="R29" i="7"/>
  <c r="S29" i="7"/>
  <c r="R30" i="7"/>
  <c r="S30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R7" i="2" l="1"/>
  <c r="R8" i="2"/>
  <c r="R1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AB6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R26" i="2"/>
  <c r="R28" i="2"/>
  <c r="R29" i="2"/>
  <c r="R30" i="2"/>
  <c r="R32" i="2"/>
  <c r="R33" i="2"/>
  <c r="R34" i="2"/>
  <c r="R35" i="2"/>
  <c r="R36" i="2"/>
  <c r="R37" i="2"/>
  <c r="R38" i="2"/>
  <c r="R20" i="2"/>
  <c r="Q20" i="2"/>
  <c r="I20" i="2"/>
  <c r="Q16" i="2"/>
  <c r="I16" i="2"/>
  <c r="R14" i="2"/>
  <c r="Q14" i="2"/>
  <c r="I14" i="2"/>
  <c r="R12" i="2"/>
  <c r="Q12" i="2"/>
  <c r="I12" i="2"/>
  <c r="AB5" i="6"/>
  <c r="B41" i="7" l="1"/>
  <c r="P41" i="7" l="1"/>
  <c r="O41" i="7"/>
  <c r="N41" i="7"/>
  <c r="M41" i="7"/>
  <c r="L41" i="7"/>
  <c r="K41" i="7"/>
  <c r="J41" i="7"/>
  <c r="Q40" i="7"/>
  <c r="I40" i="7"/>
  <c r="R40" i="7"/>
  <c r="Q20" i="7"/>
  <c r="R20" i="7"/>
  <c r="Q19" i="7"/>
  <c r="Q18" i="7"/>
  <c r="R18" i="7"/>
  <c r="Q17" i="7"/>
  <c r="R17" i="7"/>
  <c r="Q16" i="7"/>
  <c r="Q15" i="7"/>
  <c r="I15" i="7"/>
  <c r="Q14" i="7"/>
  <c r="Q13" i="7"/>
  <c r="Q12" i="7"/>
  <c r="I12" i="7"/>
  <c r="Q11" i="7"/>
  <c r="Q10" i="7"/>
  <c r="Q9" i="7"/>
  <c r="Q8" i="7"/>
  <c r="Q7" i="7"/>
  <c r="I7" i="7"/>
  <c r="Q6" i="7"/>
  <c r="R6" i="7"/>
  <c r="Q5" i="7"/>
  <c r="F41" i="7"/>
  <c r="S40" i="7" l="1"/>
  <c r="I9" i="7"/>
  <c r="I20" i="7"/>
  <c r="S20" i="7" s="1"/>
  <c r="I6" i="7"/>
  <c r="G41" i="7"/>
  <c r="I14" i="7"/>
  <c r="I17" i="7"/>
  <c r="S17" i="7" s="1"/>
  <c r="D41" i="7"/>
  <c r="H41" i="7"/>
  <c r="I8" i="7"/>
  <c r="I11" i="7"/>
  <c r="I16" i="7"/>
  <c r="S16" i="7" s="1"/>
  <c r="I19" i="7"/>
  <c r="S19" i="7" s="1"/>
  <c r="I5" i="7"/>
  <c r="S5" i="7" s="1"/>
  <c r="Q41" i="7"/>
  <c r="I10" i="7"/>
  <c r="I13" i="7"/>
  <c r="I18" i="7"/>
  <c r="S18" i="7" s="1"/>
  <c r="R41" i="7"/>
  <c r="C41" i="7"/>
  <c r="E41" i="7"/>
  <c r="R5" i="7"/>
  <c r="K41" i="2"/>
  <c r="L41" i="2"/>
  <c r="M41" i="2"/>
  <c r="N41" i="2"/>
  <c r="O41" i="2"/>
  <c r="P41" i="2"/>
  <c r="C41" i="2"/>
  <c r="D41" i="2"/>
  <c r="E41" i="2"/>
  <c r="F41" i="2"/>
  <c r="G41" i="2"/>
  <c r="H41" i="2"/>
  <c r="I41" i="7" l="1"/>
  <c r="S41" i="7" s="1"/>
  <c r="R18" i="2"/>
  <c r="R17" i="2"/>
  <c r="R13" i="2"/>
  <c r="R11" i="2"/>
  <c r="R40" i="2"/>
  <c r="R23" i="2"/>
  <c r="Q21" i="2"/>
  <c r="Q22" i="2"/>
  <c r="Q23" i="2"/>
  <c r="Q24" i="2"/>
  <c r="Q25" i="2"/>
  <c r="Q40" i="2"/>
  <c r="I21" i="2"/>
  <c r="I22" i="2"/>
  <c r="I23" i="2"/>
  <c r="I24" i="2"/>
  <c r="I25" i="2"/>
  <c r="I40" i="2"/>
  <c r="R5" i="2"/>
  <c r="R15" i="2"/>
  <c r="R25" i="2"/>
  <c r="Q6" i="2"/>
  <c r="Q7" i="2"/>
  <c r="Q8" i="2"/>
  <c r="Q9" i="2"/>
  <c r="Q10" i="2"/>
  <c r="Q11" i="2"/>
  <c r="Q13" i="2"/>
  <c r="Q15" i="2"/>
  <c r="Q17" i="2"/>
  <c r="Q18" i="2"/>
  <c r="Q19" i="2"/>
  <c r="Q5" i="2"/>
  <c r="I6" i="2"/>
  <c r="I7" i="2"/>
  <c r="I8" i="2"/>
  <c r="I9" i="2"/>
  <c r="I10" i="2"/>
  <c r="I11" i="2"/>
  <c r="I13" i="2"/>
  <c r="I15" i="2"/>
  <c r="I17" i="2"/>
  <c r="I18" i="2"/>
  <c r="I19" i="2"/>
  <c r="I5" i="2"/>
  <c r="R6" i="2"/>
  <c r="J41" i="2"/>
  <c r="B41" i="2"/>
  <c r="R41" i="2" l="1"/>
  <c r="Q41" i="2"/>
  <c r="I41" i="2"/>
</calcChain>
</file>

<file path=xl/sharedStrings.xml><?xml version="1.0" encoding="utf-8"?>
<sst xmlns="http://schemas.openxmlformats.org/spreadsheetml/2006/main" count="898" uniqueCount="103">
  <si>
    <t>2016 pr</t>
  </si>
  <si>
    <t>2014 pr</t>
  </si>
  <si>
    <t>2016 uk</t>
  </si>
  <si>
    <t>Aleksandar Vučić</t>
  </si>
  <si>
    <t>Goran Vesić</t>
  </si>
  <si>
    <t>*kategorije aktivnosti:</t>
  </si>
  <si>
    <t>pr - promotivne aktivnosti</t>
  </si>
  <si>
    <t>Ana Brnabić</t>
  </si>
  <si>
    <t>2014 uk</t>
  </si>
  <si>
    <t>2017 pr</t>
  </si>
  <si>
    <t>2018 uk</t>
  </si>
  <si>
    <t>2018 pr</t>
  </si>
  <si>
    <t>2017 uk</t>
  </si>
  <si>
    <t>*</t>
  </si>
  <si>
    <t>uk</t>
  </si>
  <si>
    <t>2020 pr</t>
  </si>
  <si>
    <t>2020 uk</t>
  </si>
  <si>
    <t xml:space="preserve">*  1 - Promotivne aktivnosti  (posete firmama, školama, bolnicama, sudovima, otvaranje fabrika, gradilišta, sajmova, potpisivanja ugovora i memoranduma o izgradnji i ulaganju, stipendiranju, predstavljanje planova izgradnje, uručenje stipendija, pomoći i poklona, razgovor sa građanima, radnicima, prijem donacija, podela donacija)
</t>
  </si>
  <si>
    <t>Siniša Mali</t>
  </si>
  <si>
    <t>* - funkcioner u posmatranom periodu nije bio na funkciji ili nije bio uključen u uzorak</t>
  </si>
  <si>
    <t>** Obračunato kod funkcionera koji su imali bar 5 promotivnih aktivnosti u oba perioda</t>
  </si>
  <si>
    <t>2022 uk</t>
  </si>
  <si>
    <t>2022 pr</t>
  </si>
  <si>
    <t>uk - zbirno sve aktivnosti - promotivne i one koje ne spadaju u kategoriju "promotivne" (objašnjenje kategorija u worksheet-u "Po kategorijama 2021-2022")</t>
  </si>
  <si>
    <t>Tomislav Momirović</t>
  </si>
  <si>
    <t>2 - Sastanci u inostranstvu  
3 - Sastanci (u kabinetu) 
4 - Sastanci na terenu (sa domaćim zvaničnicima) 
5 - Manifestacije (konferencije, skupovi) 
6 - Saopštenja, čestitke, telegrami
7- Obraćanja</t>
  </si>
  <si>
    <t>Neizb.
2013 pr</t>
  </si>
  <si>
    <t>Neizb.
2013 uk</t>
  </si>
  <si>
    <t>Neizb.
2015 pr</t>
  </si>
  <si>
    <t>Neizb.
2015 uk</t>
  </si>
  <si>
    <t>Neizb.
2017 pr</t>
  </si>
  <si>
    <t>Neizb.
2017 uk</t>
  </si>
  <si>
    <t>Neizb.
2019 pr</t>
  </si>
  <si>
    <t>Neizb.
2019 uk</t>
  </si>
  <si>
    <t>Neizb.
2021 pr</t>
  </si>
  <si>
    <t>Neizb.
2021 uk</t>
  </si>
  <si>
    <t>Neizb. - referentni neizborni periodi</t>
  </si>
  <si>
    <t xml:space="preserve">Ivica Dačić     </t>
  </si>
  <si>
    <t xml:space="preserve">Miloš Vučević </t>
  </si>
  <si>
    <t xml:space="preserve">Irena Vujović </t>
  </si>
  <si>
    <t>Aleksandar Martinović</t>
  </si>
  <si>
    <t>Bratislav Gašić</t>
  </si>
  <si>
    <t xml:space="preserve">Nikola Selaković </t>
  </si>
  <si>
    <t>Dubravka Đedović</t>
  </si>
  <si>
    <t xml:space="preserve">Maja Popović </t>
  </si>
  <si>
    <t xml:space="preserve">Aleksandar Šapić </t>
  </si>
  <si>
    <t>Neizb.
2022 pr</t>
  </si>
  <si>
    <t>Neizb.
2022 uk</t>
  </si>
  <si>
    <t>2023 pr</t>
  </si>
  <si>
    <t>2023 uk</t>
  </si>
  <si>
    <t>Irena Vujović **</t>
  </si>
  <si>
    <t>Siniša Mali **</t>
  </si>
  <si>
    <t>** - Siniša Mali je u periodu 2014-2018 bio gradonačelnik Beograda, a u monitoringu za period 2019 - 2023 je ministar finansija</t>
  </si>
  <si>
    <t>Miloš Vučević **</t>
  </si>
  <si>
    <t>Goran Vesić **</t>
  </si>
  <si>
    <t>Miloš Vučević je od 2019-2022. posmatran kao gradonačelnik Novog Sada, a 2022-2023. kao ministar odbrane</t>
  </si>
  <si>
    <t>Irena Vujović je od 2017-2020. bila predsednica opštine Savski Venac, a 2021-2023. ministarka za zaštitu životne sredine</t>
  </si>
  <si>
    <t>Goran Vesić je do 2022. posmatran kao zamenik gradonačelnika Beograda, a u ciklusu 2022/2023 kao ministar saobraćaja i građevine</t>
  </si>
  <si>
    <t>Aleksandar Antić je u periodu 2014-2020 bio ministar a u periodu 2021-2023 v.d. direktora Koridora doo</t>
  </si>
  <si>
    <t>Zoran Đorđević je u periodu 2019-2020. bio ministar za rad a u periodu 2021-2023. v.d. direktora Pošte</t>
  </si>
  <si>
    <t>NA</t>
  </si>
  <si>
    <t>promotivne</t>
  </si>
  <si>
    <t>ukupno</t>
  </si>
  <si>
    <t>Aleksandar Vulin</t>
  </si>
  <si>
    <t>Poređenje funkcionerske aktivnosti 2013-2024 (preračunato broj aktivnosti nedeljno i bez aktivnosti iz 6. i 7. kategorije)</t>
  </si>
  <si>
    <t>Neizb.
2023 pr</t>
  </si>
  <si>
    <t>Neizb.
2023 uk</t>
  </si>
  <si>
    <t>2024 pr</t>
  </si>
  <si>
    <t>2024 uk</t>
  </si>
  <si>
    <t>Poređenje funkcionerske aktivnosti po kategorijama neizborni period 2023-2024 kampanja (24 dana u oba perioda)</t>
  </si>
  <si>
    <t>2023 neizborni period</t>
  </si>
  <si>
    <t>2024 kampanja</t>
  </si>
  <si>
    <t xml:space="preserve">Rast broja promotivnih aktivnosti u odnosu na 2023** </t>
  </si>
  <si>
    <t>Slavica Đukić Dejanović</t>
  </si>
  <si>
    <t>Gavrilo Kovačević</t>
  </si>
  <si>
    <t>Srđan Kolarić</t>
  </si>
  <si>
    <t>Miroslav Ivanović</t>
  </si>
  <si>
    <t>Milan Nedeljković</t>
  </si>
  <si>
    <t>Miloš Stanojević</t>
  </si>
  <si>
    <t>Radoslav Marjanović</t>
  </si>
  <si>
    <t>Miloš Vidović</t>
  </si>
  <si>
    <t>Bojan Bovan</t>
  </si>
  <si>
    <t>Stevan Šuša</t>
  </si>
  <si>
    <t>Bojan Stević</t>
  </si>
  <si>
    <t>Miloš Simić</t>
  </si>
  <si>
    <t>Ivana Tomić Ilić</t>
  </si>
  <si>
    <t>Živorad Milosavljević</t>
  </si>
  <si>
    <t>Dragana Sotirovski</t>
  </si>
  <si>
    <t>Nebojša Kocić</t>
  </si>
  <si>
    <t>Nataša Stanković</t>
  </si>
  <si>
    <t>Bratislav Vučković</t>
  </si>
  <si>
    <t>Miroslav Milutinović</t>
  </si>
  <si>
    <t>Dušan Živković</t>
  </si>
  <si>
    <t>Milan Đurić</t>
  </si>
  <si>
    <t>Aleksandar Vulin**</t>
  </si>
  <si>
    <t xml:space="preserve">Ivica Dačić **     </t>
  </si>
  <si>
    <t>Ana Brnabić **</t>
  </si>
  <si>
    <t>Aleksandar Vučić **</t>
  </si>
  <si>
    <t xml:space="preserve">Funkcionerske aktivnosti po kategorijama - kampanja 2024 </t>
  </si>
  <si>
    <t>Broj aktivnosti tokom 24 dana bez kampanje u 2023</t>
  </si>
  <si>
    <t>Broj aktivnosti tokom 24 dana kampanje 2024</t>
  </si>
  <si>
    <t>Rast broja promotivnih aktivnosti u odnosu na 2023</t>
  </si>
  <si>
    <t>Rast broja ukupnih  aktivnosti u odnosu na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</si>
</sst>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/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4" borderId="2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0" fillId="2" borderId="33" xfId="0" applyNumberFormat="1" applyFill="1" applyBorder="1" applyAlignment="1">
      <alignment horizontal="center" vertical="center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1" xfId="0" applyBorder="1" applyAlignment="1">
      <alignment horizontal="right"/>
    </xf>
    <xf numFmtId="0" fontId="0" fillId="4" borderId="31" xfId="0" applyFill="1" applyBorder="1" applyAlignment="1">
      <alignment horizontal="center"/>
    </xf>
    <xf numFmtId="0" fontId="2" fillId="0" borderId="21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5" borderId="26" xfId="0" applyFont="1" applyFill="1" applyBorder="1"/>
    <xf numFmtId="0" fontId="2" fillId="5" borderId="34" xfId="0" applyFont="1" applyFill="1" applyBorder="1"/>
    <xf numFmtId="0" fontId="2" fillId="5" borderId="35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9" fontId="0" fillId="2" borderId="19" xfId="0" applyNumberFormat="1" applyFill="1" applyBorder="1" applyAlignment="1">
      <alignment horizontal="center" vertical="center"/>
    </xf>
    <xf numFmtId="9" fontId="0" fillId="2" borderId="20" xfId="0" applyNumberFormat="1" applyFill="1" applyBorder="1" applyAlignment="1">
      <alignment horizontal="center" vertical="center"/>
    </xf>
    <xf numFmtId="9" fontId="0" fillId="2" borderId="28" xfId="0" applyNumberFormat="1" applyFill="1" applyBorder="1" applyAlignment="1">
      <alignment horizontal="center" vertical="center"/>
    </xf>
    <xf numFmtId="0" fontId="0" fillId="2" borderId="0" xfId="0" applyFill="1"/>
    <xf numFmtId="164" fontId="2" fillId="5" borderId="2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5" borderId="4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2" fillId="6" borderId="13" xfId="0" applyNumberFormat="1" applyFont="1" applyFill="1" applyBorder="1" applyAlignment="1">
      <alignment horizontal="center" vertical="center"/>
    </xf>
    <xf numFmtId="164" fontId="5" fillId="6" borderId="5" xfId="0" applyNumberFormat="1" applyFont="1" applyFill="1" applyBorder="1" applyAlignment="1">
      <alignment horizontal="center" vertical="center"/>
    </xf>
    <xf numFmtId="164" fontId="2" fillId="6" borderId="3" xfId="0" applyNumberFormat="1" applyFont="1" applyFill="1" applyBorder="1" applyAlignment="1">
      <alignment horizontal="center" vertical="center"/>
    </xf>
    <xf numFmtId="164" fontId="2" fillId="6" borderId="5" xfId="0" applyNumberFormat="1" applyFont="1" applyFill="1" applyBorder="1" applyAlignment="1">
      <alignment horizontal="center" vertical="center"/>
    </xf>
    <xf numFmtId="164" fontId="2" fillId="6" borderId="17" xfId="0" applyNumberFormat="1" applyFont="1" applyFill="1" applyBorder="1" applyAlignment="1">
      <alignment horizontal="center" vertical="center"/>
    </xf>
    <xf numFmtId="164" fontId="5" fillId="6" borderId="13" xfId="0" applyNumberFormat="1" applyFont="1" applyFill="1" applyBorder="1" applyAlignment="1">
      <alignment horizontal="center" vertical="center"/>
    </xf>
    <xf numFmtId="164" fontId="5" fillId="5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5" borderId="9" xfId="0" applyFont="1" applyFill="1" applyBorder="1" applyAlignment="1">
      <alignment vertical="center" wrapText="1"/>
    </xf>
    <xf numFmtId="0" fontId="2" fillId="5" borderId="25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6" borderId="16" xfId="0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right"/>
    </xf>
    <xf numFmtId="0" fontId="0" fillId="0" borderId="17" xfId="0" applyBorder="1" applyAlignment="1">
      <alignment horizontal="center"/>
    </xf>
    <xf numFmtId="0" fontId="0" fillId="4" borderId="38" xfId="0" applyFill="1" applyBorder="1" applyAlignment="1">
      <alignment horizontal="center"/>
    </xf>
    <xf numFmtId="1" fontId="0" fillId="4" borderId="27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4" borderId="27" xfId="0" applyFill="1" applyBorder="1" applyAlignment="1">
      <alignment horizontal="center"/>
    </xf>
    <xf numFmtId="1" fontId="0" fillId="2" borderId="9" xfId="0" applyNumberFormat="1" applyFill="1" applyBorder="1" applyAlignment="1">
      <alignment horizontal="center" vertical="center"/>
    </xf>
    <xf numFmtId="1" fontId="0" fillId="6" borderId="10" xfId="0" applyNumberFormat="1" applyFill="1" applyBorder="1" applyAlignment="1">
      <alignment horizontal="center" vertical="center"/>
    </xf>
    <xf numFmtId="1" fontId="0" fillId="6" borderId="30" xfId="0" applyNumberFormat="1" applyFill="1" applyBorder="1" applyAlignment="1">
      <alignment horizontal="center" vertical="center"/>
    </xf>
    <xf numFmtId="1" fontId="0" fillId="4" borderId="24" xfId="0" applyNumberForma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4" borderId="24" xfId="0" applyFill="1" applyBorder="1" applyAlignment="1">
      <alignment horizontal="center"/>
    </xf>
    <xf numFmtId="9" fontId="0" fillId="2" borderId="37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164" fontId="2" fillId="6" borderId="7" xfId="0" applyNumberFormat="1" applyFont="1" applyFill="1" applyBorder="1" applyAlignment="1">
      <alignment horizontal="center" vertical="center"/>
    </xf>
    <xf numFmtId="164" fontId="2" fillId="5" borderId="12" xfId="0" applyNumberFormat="1" applyFont="1" applyFill="1" applyBorder="1" applyAlignment="1">
      <alignment horizontal="center" vertical="center"/>
    </xf>
    <xf numFmtId="164" fontId="2" fillId="6" borderId="12" xfId="0" applyNumberFormat="1" applyFont="1" applyFill="1" applyBorder="1" applyAlignment="1">
      <alignment horizontal="center" vertical="center"/>
    </xf>
    <xf numFmtId="164" fontId="2" fillId="5" borderId="16" xfId="0" applyNumberFormat="1" applyFont="1" applyFill="1" applyBorder="1" applyAlignment="1">
      <alignment horizontal="center" vertical="center"/>
    </xf>
    <xf numFmtId="164" fontId="2" fillId="5" borderId="42" xfId="0" applyNumberFormat="1" applyFont="1" applyFill="1" applyBorder="1" applyAlignment="1">
      <alignment horizontal="center" vertical="center"/>
    </xf>
    <xf numFmtId="164" fontId="2" fillId="5" borderId="43" xfId="0" applyNumberFormat="1" applyFont="1" applyFill="1" applyBorder="1" applyAlignment="1">
      <alignment horizontal="center" vertical="center"/>
    </xf>
    <xf numFmtId="164" fontId="2" fillId="6" borderId="43" xfId="0" applyNumberFormat="1" applyFont="1" applyFill="1" applyBorder="1" applyAlignment="1">
      <alignment horizontal="center" vertical="center"/>
    </xf>
    <xf numFmtId="164" fontId="2" fillId="6" borderId="44" xfId="0" applyNumberFormat="1" applyFont="1" applyFill="1" applyBorder="1" applyAlignment="1">
      <alignment horizontal="center" vertical="center"/>
    </xf>
    <xf numFmtId="164" fontId="2" fillId="5" borderId="6" xfId="0" applyNumberFormat="1" applyFont="1" applyFill="1" applyBorder="1" applyAlignment="1">
      <alignment horizontal="center" vertical="center"/>
    </xf>
    <xf numFmtId="164" fontId="2" fillId="5" borderId="8" xfId="0" applyNumberFormat="1" applyFont="1" applyFill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164" fontId="5" fillId="6" borderId="45" xfId="0" applyNumberFormat="1" applyFont="1" applyFill="1" applyBorder="1" applyAlignment="1">
      <alignment horizontal="center" vertical="center"/>
    </xf>
    <xf numFmtId="164" fontId="5" fillId="5" borderId="42" xfId="0" applyNumberFormat="1" applyFont="1" applyFill="1" applyBorder="1" applyAlignment="1">
      <alignment horizontal="center" vertical="center"/>
    </xf>
    <xf numFmtId="164" fontId="2" fillId="6" borderId="45" xfId="0" applyNumberFormat="1" applyFont="1" applyFill="1" applyBorder="1" applyAlignment="1">
      <alignment horizontal="center" vertical="center"/>
    </xf>
    <xf numFmtId="164" fontId="2" fillId="5" borderId="47" xfId="0" applyNumberFormat="1" applyFont="1" applyFill="1" applyBorder="1" applyAlignment="1">
      <alignment horizontal="center" vertical="center"/>
    </xf>
    <xf numFmtId="164" fontId="2" fillId="5" borderId="49" xfId="0" applyNumberFormat="1" applyFont="1" applyFill="1" applyBorder="1" applyAlignment="1">
      <alignment horizontal="center" vertical="center"/>
    </xf>
    <xf numFmtId="164" fontId="5" fillId="6" borderId="48" xfId="0" applyNumberFormat="1" applyFont="1" applyFill="1" applyBorder="1" applyAlignment="1">
      <alignment horizontal="center" vertical="center"/>
    </xf>
    <xf numFmtId="164" fontId="5" fillId="5" borderId="47" xfId="0" applyNumberFormat="1" applyFont="1" applyFill="1" applyBorder="1" applyAlignment="1">
      <alignment horizontal="center" vertical="center"/>
    </xf>
    <xf numFmtId="164" fontId="2" fillId="6" borderId="48" xfId="0" applyNumberFormat="1" applyFont="1" applyFill="1" applyBorder="1" applyAlignment="1">
      <alignment horizontal="center" vertical="center"/>
    </xf>
    <xf numFmtId="164" fontId="2" fillId="6" borderId="50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164" fontId="2" fillId="0" borderId="43" xfId="0" applyNumberFormat="1" applyFont="1" applyBorder="1" applyAlignment="1">
      <alignment horizontal="center" vertical="center"/>
    </xf>
    <xf numFmtId="164" fontId="5" fillId="6" borderId="12" xfId="0" applyNumberFormat="1" applyFont="1" applyFill="1" applyBorder="1" applyAlignment="1">
      <alignment horizontal="center" vertical="center"/>
    </xf>
    <xf numFmtId="164" fontId="5" fillId="5" borderId="12" xfId="0" applyNumberFormat="1" applyFont="1" applyFill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164" fontId="5" fillId="6" borderId="16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164" fontId="2" fillId="5" borderId="46" xfId="0" applyNumberFormat="1" applyFont="1" applyFill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vertical="center"/>
    </xf>
    <xf numFmtId="164" fontId="2" fillId="5" borderId="51" xfId="0" applyNumberFormat="1" applyFont="1" applyFill="1" applyBorder="1" applyAlignment="1">
      <alignment horizontal="center" vertical="center"/>
    </xf>
    <xf numFmtId="164" fontId="2" fillId="0" borderId="51" xfId="0" applyNumberFormat="1" applyFont="1" applyBorder="1" applyAlignment="1">
      <alignment horizontal="center" vertical="center"/>
    </xf>
    <xf numFmtId="164" fontId="2" fillId="0" borderId="48" xfId="0" applyNumberFormat="1" applyFont="1" applyBorder="1" applyAlignment="1">
      <alignment horizontal="center" vertical="center"/>
    </xf>
    <xf numFmtId="164" fontId="2" fillId="0" borderId="50" xfId="0" applyNumberFormat="1" applyFont="1" applyBorder="1" applyAlignment="1">
      <alignment horizontal="center" vertical="center"/>
    </xf>
    <xf numFmtId="164" fontId="5" fillId="6" borderId="51" xfId="0" applyNumberFormat="1" applyFont="1" applyFill="1" applyBorder="1" applyAlignment="1">
      <alignment horizontal="center" vertical="center"/>
    </xf>
    <xf numFmtId="164" fontId="5" fillId="5" borderId="51" xfId="0" applyNumberFormat="1" applyFont="1" applyFill="1" applyBorder="1" applyAlignment="1">
      <alignment horizontal="center" vertical="center"/>
    </xf>
    <xf numFmtId="164" fontId="2" fillId="6" borderId="51" xfId="0" applyNumberFormat="1" applyFont="1" applyFill="1" applyBorder="1" applyAlignment="1">
      <alignment horizontal="center" vertical="center"/>
    </xf>
    <xf numFmtId="164" fontId="5" fillId="0" borderId="43" xfId="0" applyNumberFormat="1" applyFont="1" applyBorder="1" applyAlignment="1">
      <alignment horizontal="center" vertical="center"/>
    </xf>
    <xf numFmtId="164" fontId="5" fillId="0" borderId="44" xfId="0" applyNumberFormat="1" applyFont="1" applyBorder="1" applyAlignment="1">
      <alignment horizontal="center" vertical="center"/>
    </xf>
    <xf numFmtId="164" fontId="5" fillId="6" borderId="43" xfId="0" applyNumberFormat="1" applyFont="1" applyFill="1" applyBorder="1" applyAlignment="1">
      <alignment horizontal="center" vertical="center"/>
    </xf>
    <xf numFmtId="164" fontId="5" fillId="5" borderId="43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164" fontId="2" fillId="5" borderId="52" xfId="0" applyNumberFormat="1" applyFont="1" applyFill="1" applyBorder="1" applyAlignment="1">
      <alignment horizontal="center" vertical="center"/>
    </xf>
    <xf numFmtId="164" fontId="2" fillId="6" borderId="52" xfId="0" applyNumberFormat="1" applyFont="1" applyFill="1" applyBorder="1" applyAlignment="1">
      <alignment horizontal="center" vertical="center"/>
    </xf>
    <xf numFmtId="0" fontId="8" fillId="0" borderId="53" xfId="0" applyFont="1" applyBorder="1" applyAlignment="1">
      <alignment vertical="center"/>
    </xf>
    <xf numFmtId="164" fontId="2" fillId="5" borderId="54" xfId="0" applyNumberFormat="1" applyFont="1" applyFill="1" applyBorder="1" applyAlignment="1">
      <alignment horizontal="center" vertical="center"/>
    </xf>
    <xf numFmtId="164" fontId="2" fillId="0" borderId="54" xfId="0" applyNumberFormat="1" applyFont="1" applyBorder="1" applyAlignment="1">
      <alignment horizontal="center" vertical="center"/>
    </xf>
    <xf numFmtId="164" fontId="2" fillId="0" borderId="55" xfId="0" applyNumberFormat="1" applyFont="1" applyBorder="1" applyAlignment="1">
      <alignment horizontal="center" vertical="center"/>
    </xf>
    <xf numFmtId="164" fontId="2" fillId="5" borderId="53" xfId="0" applyNumberFormat="1" applyFont="1" applyFill="1" applyBorder="1" applyAlignment="1">
      <alignment horizontal="center" vertical="center"/>
    </xf>
    <xf numFmtId="164" fontId="2" fillId="6" borderId="54" xfId="0" applyNumberFormat="1" applyFont="1" applyFill="1" applyBorder="1" applyAlignment="1">
      <alignment horizontal="center" vertical="center"/>
    </xf>
    <xf numFmtId="164" fontId="2" fillId="6" borderId="56" xfId="0" applyNumberFormat="1" applyFont="1" applyFill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2" borderId="0" xfId="0" applyNumberFormat="1" applyFill="1" applyAlignment="1">
      <alignment horizontal="left" vertical="top" wrapText="1"/>
    </xf>
    <xf numFmtId="0" fontId="0" fillId="2" borderId="0" xfId="0" applyFill="1" applyAlignment="1">
      <alignment horizontal="center" vertical="top" wrapText="1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2" fillId="5" borderId="0" xfId="0" applyFont="1" applyFill="1" applyAlignment="1">
      <alignment horizontal="left"/>
    </xf>
    <xf numFmtId="0" fontId="0" fillId="0" borderId="0" xfId="0" applyAlignment="1">
      <alignment vertical="top" wrapText="1"/>
    </xf>
    <xf numFmtId="0" fontId="0" fillId="2" borderId="34" xfId="0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9" fontId="0" fillId="7" borderId="19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164" fontId="2" fillId="5" borderId="5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5" borderId="13" xfId="0" applyNumberFormat="1" applyFont="1" applyFill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6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0</xdr:col>
      <xdr:colOff>940143</xdr:colOff>
      <xdr:row>2</xdr:row>
      <xdr:rowOff>676275</xdr:rowOff>
    </xdr:to>
    <xdr:pic>
      <xdr:nvPicPr>
        <xdr:cNvPr id="3" nam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57150"/>
          <a:ext cx="854418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41</xdr:row>
      <xdr:rowOff>146685</xdr:rowOff>
    </xdr:from>
    <xdr:to>
      <xdr:col>22</xdr:col>
      <xdr:colOff>466725</xdr:colOff>
      <xdr:row>48</xdr:row>
      <xdr:rowOff>22860</xdr:rowOff>
    </xdr:to>
    <xdr:pic>
      <xdr:nvPicPr>
        <xdr:cNvPr id="2" name="Picture 1" descr="ts-logo-izbor">
          <a:extLst>
            <a:ext uri="{FF2B5EF4-FFF2-40B4-BE49-F238E27FC236}">
              <a16:creationId xmlns:a16="http://schemas.microsoft.com/office/drawing/2014/main" id="{93949EEE-C4AA-4547-920E-C1BE25FE3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39200" y="9892665"/>
          <a:ext cx="4794885" cy="1156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0</xdr:col>
      <xdr:colOff>920114</xdr:colOff>
      <xdr:row>4</xdr:row>
      <xdr:rowOff>55853</xdr:rowOff>
    </xdr:to>
    <xdr:pic>
      <xdr:nvPicPr>
        <xdr:cNvPr id="3" name="chart">
          <a:extLst>
            <a:ext uri="{FF2B5EF4-FFF2-40B4-BE49-F238E27FC236}">
              <a16:creationId xmlns:a16="http://schemas.microsoft.com/office/drawing/2014/main" id="{4D0F0AA2-6F9E-46AD-ADB6-FDA7942A2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0"/>
          <a:ext cx="733424" cy="787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workbookViewId="0">
      <selection activeCell="U28" sqref="U28"/>
    </sheetView>
  </sheetViews>
  <sheetFormatPr defaultRowHeight="14.4" x14ac:dyDescent="0.3"/>
  <cols>
    <col min="1" max="1" width="22.6640625" customWidth="1"/>
    <col min="2" max="17" width="6.109375" customWidth="1"/>
    <col min="18" max="18" width="13.109375" style="1" customWidth="1"/>
  </cols>
  <sheetData>
    <row r="1" spans="1:18" ht="15.6" x14ac:dyDescent="0.3">
      <c r="A1" s="17"/>
      <c r="B1" s="18" t="s">
        <v>69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</row>
    <row r="2" spans="1:18" ht="8.25" customHeight="1" thickBot="1" x14ac:dyDescent="0.35"/>
    <row r="3" spans="1:18" ht="58.5" customHeight="1" thickBot="1" x14ac:dyDescent="0.35">
      <c r="B3" s="149" t="s">
        <v>70</v>
      </c>
      <c r="C3" s="150"/>
      <c r="D3" s="150"/>
      <c r="E3" s="150"/>
      <c r="F3" s="151"/>
      <c r="G3" s="151"/>
      <c r="H3" s="152"/>
      <c r="I3" s="13"/>
      <c r="J3" s="153" t="s">
        <v>71</v>
      </c>
      <c r="K3" s="154"/>
      <c r="L3" s="154"/>
      <c r="M3" s="154"/>
      <c r="N3" s="154"/>
      <c r="O3" s="155"/>
      <c r="P3" s="155"/>
      <c r="Q3" s="13"/>
      <c r="R3" s="158" t="s">
        <v>72</v>
      </c>
    </row>
    <row r="4" spans="1:18" ht="15" thickBot="1" x14ac:dyDescent="0.35">
      <c r="A4" s="21" t="s">
        <v>5</v>
      </c>
      <c r="B4" s="14">
        <v>1</v>
      </c>
      <c r="C4" s="11">
        <v>2</v>
      </c>
      <c r="D4" s="11">
        <v>3</v>
      </c>
      <c r="E4" s="11">
        <v>4</v>
      </c>
      <c r="F4" s="11">
        <v>5</v>
      </c>
      <c r="G4" s="37">
        <v>6</v>
      </c>
      <c r="H4" s="12">
        <v>7</v>
      </c>
      <c r="I4" s="22" t="s">
        <v>14</v>
      </c>
      <c r="J4" s="14">
        <v>1</v>
      </c>
      <c r="K4" s="11">
        <v>2</v>
      </c>
      <c r="L4" s="11">
        <v>3</v>
      </c>
      <c r="M4" s="11">
        <v>4</v>
      </c>
      <c r="N4" s="11">
        <v>5</v>
      </c>
      <c r="O4" s="37">
        <v>6</v>
      </c>
      <c r="P4" s="12">
        <v>7</v>
      </c>
      <c r="Q4" s="22" t="s">
        <v>14</v>
      </c>
      <c r="R4" s="159"/>
    </row>
    <row r="5" spans="1:18" x14ac:dyDescent="0.3">
      <c r="A5" s="68" t="s">
        <v>3</v>
      </c>
      <c r="B5" s="65">
        <v>4</v>
      </c>
      <c r="C5" s="3">
        <v>2</v>
      </c>
      <c r="D5" s="3">
        <v>16</v>
      </c>
      <c r="E5" s="3">
        <v>0</v>
      </c>
      <c r="F5" s="3">
        <v>0</v>
      </c>
      <c r="G5" s="3">
        <v>10</v>
      </c>
      <c r="H5" s="72">
        <v>2</v>
      </c>
      <c r="I5" s="88">
        <f>SUM(B5:H5)</f>
        <v>34</v>
      </c>
      <c r="J5" s="55">
        <v>3</v>
      </c>
      <c r="K5" s="2">
        <v>2</v>
      </c>
      <c r="L5" s="2">
        <v>14</v>
      </c>
      <c r="M5" s="2">
        <v>0</v>
      </c>
      <c r="N5" s="2">
        <v>2</v>
      </c>
      <c r="O5" s="2">
        <v>15</v>
      </c>
      <c r="P5" s="75">
        <v>0</v>
      </c>
      <c r="Q5" s="170">
        <f>SUM(J5:P5)</f>
        <v>36</v>
      </c>
      <c r="R5" s="40">
        <f>(J5/B5-1)</f>
        <v>-0.25</v>
      </c>
    </row>
    <row r="6" spans="1:18" x14ac:dyDescent="0.3">
      <c r="A6" s="67" t="s">
        <v>7</v>
      </c>
      <c r="B6" s="66">
        <v>5</v>
      </c>
      <c r="C6" s="2">
        <v>0</v>
      </c>
      <c r="D6" s="2">
        <v>16</v>
      </c>
      <c r="E6" s="2">
        <v>0</v>
      </c>
      <c r="F6" s="2">
        <v>0</v>
      </c>
      <c r="G6" s="2">
        <v>2</v>
      </c>
      <c r="H6" s="75">
        <v>0</v>
      </c>
      <c r="I6" s="89">
        <f t="shared" ref="I6:I40" si="0">SUM(B6:H6)</f>
        <v>23</v>
      </c>
      <c r="J6" s="55">
        <v>4</v>
      </c>
      <c r="K6" s="2">
        <v>0</v>
      </c>
      <c r="L6" s="2">
        <v>15</v>
      </c>
      <c r="M6" s="2">
        <v>0</v>
      </c>
      <c r="N6" s="2">
        <v>4</v>
      </c>
      <c r="O6" s="2">
        <v>0</v>
      </c>
      <c r="P6" s="75">
        <v>0</v>
      </c>
      <c r="Q6" s="76">
        <f t="shared" ref="Q6:Q40" si="1">SUM(J6:P6)</f>
        <v>23</v>
      </c>
      <c r="R6" s="38">
        <f>(J6/B6-1)</f>
        <v>-0.19999999999999996</v>
      </c>
    </row>
    <row r="7" spans="1:18" x14ac:dyDescent="0.3">
      <c r="A7" s="68" t="s">
        <v>37</v>
      </c>
      <c r="B7" s="66">
        <v>2</v>
      </c>
      <c r="C7" s="2">
        <v>1</v>
      </c>
      <c r="D7" s="2">
        <v>22</v>
      </c>
      <c r="E7" s="2">
        <v>0</v>
      </c>
      <c r="F7" s="2">
        <v>3</v>
      </c>
      <c r="G7" s="2">
        <v>2</v>
      </c>
      <c r="H7" s="75">
        <v>0</v>
      </c>
      <c r="I7" s="89">
        <f t="shared" si="0"/>
        <v>30</v>
      </c>
      <c r="J7" s="55">
        <v>11</v>
      </c>
      <c r="K7" s="2">
        <v>0</v>
      </c>
      <c r="L7" s="2">
        <v>4</v>
      </c>
      <c r="M7" s="2">
        <v>0</v>
      </c>
      <c r="N7" s="2">
        <v>2</v>
      </c>
      <c r="O7" s="2">
        <v>15</v>
      </c>
      <c r="P7" s="75">
        <v>0</v>
      </c>
      <c r="Q7" s="169">
        <f t="shared" si="1"/>
        <v>32</v>
      </c>
      <c r="R7" s="167">
        <f t="shared" ref="R7:R10" si="2">(J7/B7-1)</f>
        <v>4.5</v>
      </c>
    </row>
    <row r="8" spans="1:18" x14ac:dyDescent="0.3">
      <c r="A8" s="68" t="s">
        <v>38</v>
      </c>
      <c r="B8" s="66">
        <v>6</v>
      </c>
      <c r="C8" s="2">
        <v>0</v>
      </c>
      <c r="D8" s="2">
        <v>6</v>
      </c>
      <c r="E8" s="2">
        <v>0</v>
      </c>
      <c r="F8" s="2">
        <v>3</v>
      </c>
      <c r="G8" s="2">
        <v>2</v>
      </c>
      <c r="H8" s="75">
        <v>0</v>
      </c>
      <c r="I8" s="89">
        <f t="shared" si="0"/>
        <v>17</v>
      </c>
      <c r="J8" s="168">
        <v>16</v>
      </c>
      <c r="K8" s="2">
        <v>2</v>
      </c>
      <c r="L8" s="2">
        <v>19</v>
      </c>
      <c r="M8" s="2">
        <v>0</v>
      </c>
      <c r="N8" s="2">
        <v>5</v>
      </c>
      <c r="O8" s="2">
        <v>4</v>
      </c>
      <c r="P8" s="75">
        <v>0</v>
      </c>
      <c r="Q8" s="169">
        <f t="shared" si="1"/>
        <v>46</v>
      </c>
      <c r="R8" s="38">
        <f t="shared" si="2"/>
        <v>1.6666666666666665</v>
      </c>
    </row>
    <row r="9" spans="1:18" x14ac:dyDescent="0.3">
      <c r="A9" s="68" t="s">
        <v>63</v>
      </c>
      <c r="B9" s="66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75">
        <v>0</v>
      </c>
      <c r="I9" s="89">
        <f t="shared" si="0"/>
        <v>0</v>
      </c>
      <c r="J9" s="55">
        <v>0</v>
      </c>
      <c r="K9" s="2">
        <v>0</v>
      </c>
      <c r="L9" s="2">
        <v>0</v>
      </c>
      <c r="M9" s="2">
        <v>0</v>
      </c>
      <c r="N9" s="2">
        <v>1</v>
      </c>
      <c r="O9" s="2">
        <v>0</v>
      </c>
      <c r="P9" s="75">
        <v>0</v>
      </c>
      <c r="Q9" s="76">
        <f t="shared" si="1"/>
        <v>1</v>
      </c>
      <c r="R9" s="38" t="s">
        <v>60</v>
      </c>
    </row>
    <row r="10" spans="1:18" x14ac:dyDescent="0.3">
      <c r="A10" s="68" t="s">
        <v>18</v>
      </c>
      <c r="B10" s="66">
        <v>1</v>
      </c>
      <c r="C10" s="2">
        <v>1</v>
      </c>
      <c r="D10" s="2">
        <v>4</v>
      </c>
      <c r="E10" s="2">
        <v>0</v>
      </c>
      <c r="F10" s="2">
        <v>0</v>
      </c>
      <c r="G10" s="2">
        <v>0</v>
      </c>
      <c r="H10" s="75">
        <v>0</v>
      </c>
      <c r="I10" s="89">
        <f t="shared" si="0"/>
        <v>6</v>
      </c>
      <c r="J10" s="55">
        <v>6</v>
      </c>
      <c r="K10" s="2">
        <v>0</v>
      </c>
      <c r="L10" s="2">
        <v>3</v>
      </c>
      <c r="M10" s="2">
        <v>0</v>
      </c>
      <c r="N10" s="2">
        <v>0</v>
      </c>
      <c r="O10" s="2">
        <v>3</v>
      </c>
      <c r="P10" s="75">
        <v>0</v>
      </c>
      <c r="Q10" s="76">
        <f t="shared" si="1"/>
        <v>12</v>
      </c>
      <c r="R10" s="38">
        <f t="shared" si="2"/>
        <v>5</v>
      </c>
    </row>
    <row r="11" spans="1:18" x14ac:dyDescent="0.3">
      <c r="A11" s="68" t="s">
        <v>39</v>
      </c>
      <c r="B11" s="66">
        <v>2</v>
      </c>
      <c r="C11" s="2">
        <v>0</v>
      </c>
      <c r="D11" s="2">
        <v>1</v>
      </c>
      <c r="E11" s="2">
        <v>0</v>
      </c>
      <c r="F11" s="2">
        <v>0</v>
      </c>
      <c r="G11" s="2">
        <v>0</v>
      </c>
      <c r="H11" s="75">
        <v>0</v>
      </c>
      <c r="I11" s="89">
        <f t="shared" si="0"/>
        <v>3</v>
      </c>
      <c r="J11" s="55">
        <v>9</v>
      </c>
      <c r="K11" s="2">
        <v>1</v>
      </c>
      <c r="L11" s="2">
        <v>1</v>
      </c>
      <c r="M11" s="2">
        <v>1</v>
      </c>
      <c r="N11" s="2">
        <v>0</v>
      </c>
      <c r="O11" s="2">
        <v>0</v>
      </c>
      <c r="P11" s="75">
        <v>0</v>
      </c>
      <c r="Q11" s="76">
        <f t="shared" si="1"/>
        <v>12</v>
      </c>
      <c r="R11" s="38">
        <f>(J11/B11-1)</f>
        <v>3.5</v>
      </c>
    </row>
    <row r="12" spans="1:18" x14ac:dyDescent="0.3">
      <c r="A12" s="68" t="s">
        <v>40</v>
      </c>
      <c r="B12" s="66">
        <v>10</v>
      </c>
      <c r="C12" s="2">
        <v>0</v>
      </c>
      <c r="D12" s="2">
        <v>0</v>
      </c>
      <c r="E12" s="2">
        <v>1</v>
      </c>
      <c r="F12" s="2">
        <v>3</v>
      </c>
      <c r="G12" s="2">
        <v>0</v>
      </c>
      <c r="H12" s="75">
        <v>0</v>
      </c>
      <c r="I12" s="89">
        <f t="shared" ref="I12" si="3">SUM(B12:H12)</f>
        <v>14</v>
      </c>
      <c r="J12" s="55">
        <v>7</v>
      </c>
      <c r="K12" s="2">
        <v>1</v>
      </c>
      <c r="L12" s="2">
        <v>5</v>
      </c>
      <c r="M12" s="2">
        <v>0</v>
      </c>
      <c r="N12" s="2">
        <v>1</v>
      </c>
      <c r="O12" s="2">
        <v>0</v>
      </c>
      <c r="P12" s="75">
        <v>0</v>
      </c>
      <c r="Q12" s="76">
        <f t="shared" ref="Q12" si="4">SUM(J12:P12)</f>
        <v>14</v>
      </c>
      <c r="R12" s="38">
        <f t="shared" ref="R12" si="5">(J12/B12-1)</f>
        <v>-0.30000000000000004</v>
      </c>
    </row>
    <row r="13" spans="1:18" x14ac:dyDescent="0.3">
      <c r="A13" s="68" t="s">
        <v>4</v>
      </c>
      <c r="B13" s="66">
        <v>6</v>
      </c>
      <c r="C13" s="2">
        <v>1</v>
      </c>
      <c r="D13" s="2">
        <v>4</v>
      </c>
      <c r="E13" s="2">
        <v>0</v>
      </c>
      <c r="F13" s="2">
        <v>1</v>
      </c>
      <c r="G13" s="2">
        <v>3</v>
      </c>
      <c r="H13" s="75">
        <v>0</v>
      </c>
      <c r="I13" s="89">
        <f t="shared" si="0"/>
        <v>15</v>
      </c>
      <c r="J13" s="168">
        <v>17</v>
      </c>
      <c r="K13" s="2">
        <v>1</v>
      </c>
      <c r="L13" s="2">
        <v>3</v>
      </c>
      <c r="M13" s="2">
        <v>0</v>
      </c>
      <c r="N13" s="2">
        <v>4</v>
      </c>
      <c r="O13" s="2">
        <v>3</v>
      </c>
      <c r="P13" s="75">
        <v>0</v>
      </c>
      <c r="Q13" s="169">
        <f t="shared" si="1"/>
        <v>28</v>
      </c>
      <c r="R13" s="38">
        <f>(J13/B13-1)</f>
        <v>1.8333333333333335</v>
      </c>
    </row>
    <row r="14" spans="1:18" x14ac:dyDescent="0.3">
      <c r="A14" s="68" t="s">
        <v>43</v>
      </c>
      <c r="B14" s="66">
        <v>3</v>
      </c>
      <c r="C14" s="2">
        <v>0</v>
      </c>
      <c r="D14" s="2">
        <v>9</v>
      </c>
      <c r="E14" s="2">
        <v>0</v>
      </c>
      <c r="F14" s="2">
        <v>2</v>
      </c>
      <c r="G14" s="2">
        <v>1</v>
      </c>
      <c r="H14" s="75">
        <v>0</v>
      </c>
      <c r="I14" s="89">
        <f t="shared" ref="I14" si="6">SUM(B14:H14)</f>
        <v>15</v>
      </c>
      <c r="J14" s="168">
        <v>14</v>
      </c>
      <c r="K14" s="2">
        <v>1</v>
      </c>
      <c r="L14" s="2">
        <v>8</v>
      </c>
      <c r="M14" s="2">
        <v>0</v>
      </c>
      <c r="N14" s="2">
        <v>2</v>
      </c>
      <c r="O14" s="2">
        <v>1</v>
      </c>
      <c r="P14" s="75">
        <v>0</v>
      </c>
      <c r="Q14" s="169">
        <f t="shared" ref="Q14" si="7">SUM(J14:P14)</f>
        <v>26</v>
      </c>
      <c r="R14" s="167">
        <f>(J14/B14-1)</f>
        <v>3.666666666666667</v>
      </c>
    </row>
    <row r="15" spans="1:18" x14ac:dyDescent="0.3">
      <c r="A15" s="68" t="s">
        <v>24</v>
      </c>
      <c r="B15" s="66">
        <v>3</v>
      </c>
      <c r="C15" s="2">
        <v>0</v>
      </c>
      <c r="D15" s="2">
        <v>3</v>
      </c>
      <c r="E15" s="2">
        <v>0</v>
      </c>
      <c r="F15" s="2">
        <v>3</v>
      </c>
      <c r="G15" s="2">
        <v>2</v>
      </c>
      <c r="H15" s="75">
        <v>0</v>
      </c>
      <c r="I15" s="89">
        <f t="shared" si="0"/>
        <v>11</v>
      </c>
      <c r="J15" s="55">
        <v>8</v>
      </c>
      <c r="K15" s="2">
        <v>2</v>
      </c>
      <c r="L15" s="2">
        <v>1</v>
      </c>
      <c r="M15" s="2">
        <v>0</v>
      </c>
      <c r="N15" s="2">
        <v>2</v>
      </c>
      <c r="O15" s="2">
        <v>2</v>
      </c>
      <c r="P15" s="75">
        <v>0</v>
      </c>
      <c r="Q15" s="76">
        <f t="shared" si="1"/>
        <v>15</v>
      </c>
      <c r="R15" s="38">
        <f t="shared" ref="R9:R38" si="8">(J15/B15-1)</f>
        <v>1.6666666666666665</v>
      </c>
    </row>
    <row r="16" spans="1:18" x14ac:dyDescent="0.3">
      <c r="A16" s="68" t="s">
        <v>44</v>
      </c>
      <c r="B16" s="66">
        <v>0</v>
      </c>
      <c r="C16" s="2">
        <v>0</v>
      </c>
      <c r="D16" s="2">
        <v>3</v>
      </c>
      <c r="E16" s="2">
        <v>0</v>
      </c>
      <c r="F16" s="2">
        <v>2</v>
      </c>
      <c r="G16" s="2">
        <v>0</v>
      </c>
      <c r="H16" s="75">
        <v>0</v>
      </c>
      <c r="I16" s="89">
        <f t="shared" ref="I16" si="9">SUM(B16:H16)</f>
        <v>5</v>
      </c>
      <c r="J16" s="55">
        <v>3</v>
      </c>
      <c r="K16" s="2">
        <v>0</v>
      </c>
      <c r="L16" s="2">
        <v>4</v>
      </c>
      <c r="M16" s="2">
        <v>0</v>
      </c>
      <c r="N16" s="2">
        <v>2</v>
      </c>
      <c r="O16" s="2">
        <v>1</v>
      </c>
      <c r="P16" s="75">
        <v>0</v>
      </c>
      <c r="Q16" s="76">
        <f t="shared" ref="Q16" si="10">SUM(J16:P16)</f>
        <v>10</v>
      </c>
      <c r="R16" s="38" t="s">
        <v>60</v>
      </c>
    </row>
    <row r="17" spans="1:18" x14ac:dyDescent="0.3">
      <c r="A17" s="68" t="s">
        <v>41</v>
      </c>
      <c r="B17" s="66">
        <v>1</v>
      </c>
      <c r="C17" s="2">
        <v>0</v>
      </c>
      <c r="D17" s="2">
        <v>1</v>
      </c>
      <c r="E17" s="2">
        <v>0</v>
      </c>
      <c r="F17" s="2">
        <v>0</v>
      </c>
      <c r="G17" s="2">
        <v>1</v>
      </c>
      <c r="H17" s="75">
        <v>0</v>
      </c>
      <c r="I17" s="89">
        <f t="shared" si="0"/>
        <v>3</v>
      </c>
      <c r="J17" s="55">
        <v>7</v>
      </c>
      <c r="K17" s="2">
        <v>0</v>
      </c>
      <c r="L17" s="2">
        <v>1</v>
      </c>
      <c r="M17" s="2">
        <v>0</v>
      </c>
      <c r="N17" s="2">
        <v>2</v>
      </c>
      <c r="O17" s="2">
        <v>0</v>
      </c>
      <c r="P17" s="75">
        <v>0</v>
      </c>
      <c r="Q17" s="76">
        <f t="shared" si="1"/>
        <v>10</v>
      </c>
      <c r="R17" s="167">
        <f t="shared" si="8"/>
        <v>6</v>
      </c>
    </row>
    <row r="18" spans="1:18" x14ac:dyDescent="0.3">
      <c r="A18" s="68" t="s">
        <v>73</v>
      </c>
      <c r="B18" s="66">
        <v>6</v>
      </c>
      <c r="C18" s="2">
        <v>0</v>
      </c>
      <c r="D18" s="2">
        <v>2</v>
      </c>
      <c r="E18" s="2">
        <v>0</v>
      </c>
      <c r="F18" s="2">
        <v>3</v>
      </c>
      <c r="G18" s="2">
        <v>0</v>
      </c>
      <c r="H18" s="75">
        <v>0</v>
      </c>
      <c r="I18" s="89">
        <f t="shared" si="0"/>
        <v>11</v>
      </c>
      <c r="J18" s="55">
        <v>6</v>
      </c>
      <c r="K18" s="2">
        <v>1</v>
      </c>
      <c r="L18" s="2">
        <v>3</v>
      </c>
      <c r="M18" s="2">
        <v>0</v>
      </c>
      <c r="N18" s="2">
        <v>2</v>
      </c>
      <c r="O18" s="2">
        <v>0</v>
      </c>
      <c r="P18" s="75">
        <v>0</v>
      </c>
      <c r="Q18" s="76">
        <f t="shared" si="1"/>
        <v>12</v>
      </c>
      <c r="R18" s="38">
        <f t="shared" si="8"/>
        <v>0</v>
      </c>
    </row>
    <row r="19" spans="1:18" x14ac:dyDescent="0.3">
      <c r="A19" s="68" t="s">
        <v>42</v>
      </c>
      <c r="B19" s="66">
        <v>0</v>
      </c>
      <c r="C19" s="2">
        <v>0</v>
      </c>
      <c r="D19" s="2">
        <v>4</v>
      </c>
      <c r="E19" s="2">
        <v>0</v>
      </c>
      <c r="F19" s="2">
        <v>4</v>
      </c>
      <c r="G19" s="2">
        <v>0</v>
      </c>
      <c r="H19" s="75">
        <v>0</v>
      </c>
      <c r="I19" s="89">
        <f t="shared" si="0"/>
        <v>8</v>
      </c>
      <c r="J19" s="55">
        <v>11</v>
      </c>
      <c r="K19" s="2">
        <v>1</v>
      </c>
      <c r="L19" s="2">
        <v>1</v>
      </c>
      <c r="M19" s="2">
        <v>0</v>
      </c>
      <c r="N19" s="2">
        <v>4</v>
      </c>
      <c r="O19" s="2">
        <v>3</v>
      </c>
      <c r="P19" s="75">
        <v>0</v>
      </c>
      <c r="Q19" s="76">
        <f t="shared" si="1"/>
        <v>20</v>
      </c>
      <c r="R19" s="38" t="s">
        <v>60</v>
      </c>
    </row>
    <row r="20" spans="1:18" x14ac:dyDescent="0.3">
      <c r="A20" s="68" t="s">
        <v>45</v>
      </c>
      <c r="B20" s="66">
        <v>5</v>
      </c>
      <c r="C20" s="2">
        <v>0</v>
      </c>
      <c r="D20" s="2">
        <v>1</v>
      </c>
      <c r="E20" s="2">
        <v>0</v>
      </c>
      <c r="F20" s="2">
        <v>0</v>
      </c>
      <c r="G20" s="2">
        <v>9</v>
      </c>
      <c r="H20" s="75">
        <v>0</v>
      </c>
      <c r="I20" s="89">
        <f t="shared" ref="I20" si="11">SUM(B20:H20)</f>
        <v>15</v>
      </c>
      <c r="J20" s="168">
        <v>20</v>
      </c>
      <c r="K20" s="2">
        <v>1</v>
      </c>
      <c r="L20" s="2">
        <v>0</v>
      </c>
      <c r="M20" s="2">
        <v>0</v>
      </c>
      <c r="N20" s="2">
        <v>1</v>
      </c>
      <c r="O20" s="2">
        <v>7</v>
      </c>
      <c r="P20" s="75">
        <v>0</v>
      </c>
      <c r="Q20" s="169">
        <f t="shared" ref="Q20" si="12">SUM(J20:P20)</f>
        <v>29</v>
      </c>
      <c r="R20" s="167">
        <f>(J20/B20-1)</f>
        <v>3</v>
      </c>
    </row>
    <row r="21" spans="1:18" ht="15" thickBot="1" x14ac:dyDescent="0.35">
      <c r="A21" s="68" t="s">
        <v>74</v>
      </c>
      <c r="B21" s="66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75">
        <v>0</v>
      </c>
      <c r="I21" s="89">
        <f t="shared" si="0"/>
        <v>0</v>
      </c>
      <c r="J21" s="55">
        <v>1</v>
      </c>
      <c r="K21" s="2">
        <v>0</v>
      </c>
      <c r="L21" s="2">
        <v>1</v>
      </c>
      <c r="M21" s="2">
        <v>0</v>
      </c>
      <c r="N21" s="2">
        <v>0</v>
      </c>
      <c r="O21" s="2">
        <v>0</v>
      </c>
      <c r="P21" s="75">
        <v>0</v>
      </c>
      <c r="Q21" s="76">
        <f t="shared" si="1"/>
        <v>2</v>
      </c>
      <c r="R21" s="39" t="s">
        <v>60</v>
      </c>
    </row>
    <row r="22" spans="1:18" x14ac:dyDescent="0.3">
      <c r="A22" s="68" t="s">
        <v>75</v>
      </c>
      <c r="B22" s="66">
        <v>0</v>
      </c>
      <c r="C22" s="2">
        <v>0</v>
      </c>
      <c r="D22" s="2">
        <v>0</v>
      </c>
      <c r="E22" s="2">
        <v>0</v>
      </c>
      <c r="F22" s="2">
        <v>1</v>
      </c>
      <c r="G22" s="2">
        <v>0</v>
      </c>
      <c r="H22" s="75">
        <v>0</v>
      </c>
      <c r="I22" s="89">
        <f t="shared" si="0"/>
        <v>1</v>
      </c>
      <c r="J22" s="55">
        <v>9</v>
      </c>
      <c r="K22" s="2">
        <v>0</v>
      </c>
      <c r="L22" s="2">
        <v>0</v>
      </c>
      <c r="M22" s="2">
        <v>0</v>
      </c>
      <c r="N22" s="2">
        <v>2</v>
      </c>
      <c r="O22" s="2">
        <v>0</v>
      </c>
      <c r="P22" s="75">
        <v>0</v>
      </c>
      <c r="Q22" s="76">
        <f t="shared" si="1"/>
        <v>11</v>
      </c>
      <c r="R22" s="40" t="s">
        <v>60</v>
      </c>
    </row>
    <row r="23" spans="1:18" x14ac:dyDescent="0.3">
      <c r="A23" s="68" t="s">
        <v>76</v>
      </c>
      <c r="B23" s="66">
        <v>4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75">
        <v>0</v>
      </c>
      <c r="I23" s="89">
        <f t="shared" si="0"/>
        <v>4</v>
      </c>
      <c r="J23" s="55">
        <v>2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75">
        <v>0</v>
      </c>
      <c r="Q23" s="76">
        <f t="shared" si="1"/>
        <v>2</v>
      </c>
      <c r="R23" s="38">
        <f>(J23/B23-1)</f>
        <v>-0.5</v>
      </c>
    </row>
    <row r="24" spans="1:18" x14ac:dyDescent="0.3">
      <c r="A24" s="68" t="s">
        <v>77</v>
      </c>
      <c r="B24" s="66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75">
        <v>0</v>
      </c>
      <c r="I24" s="89">
        <f t="shared" si="0"/>
        <v>0</v>
      </c>
      <c r="J24" s="55">
        <v>5</v>
      </c>
      <c r="K24" s="2">
        <v>0</v>
      </c>
      <c r="L24" s="2">
        <v>0</v>
      </c>
      <c r="M24" s="2">
        <v>0</v>
      </c>
      <c r="N24" s="2">
        <v>1</v>
      </c>
      <c r="O24" s="2">
        <v>0</v>
      </c>
      <c r="P24" s="75">
        <v>0</v>
      </c>
      <c r="Q24" s="76">
        <f t="shared" si="1"/>
        <v>6</v>
      </c>
      <c r="R24" s="38" t="s">
        <v>60</v>
      </c>
    </row>
    <row r="25" spans="1:18" x14ac:dyDescent="0.3">
      <c r="A25" s="68" t="s">
        <v>78</v>
      </c>
      <c r="B25" s="66">
        <v>13</v>
      </c>
      <c r="C25" s="2">
        <v>0</v>
      </c>
      <c r="D25" s="2">
        <v>0</v>
      </c>
      <c r="E25" s="2">
        <v>0</v>
      </c>
      <c r="F25" s="2">
        <v>1</v>
      </c>
      <c r="G25" s="2">
        <v>0</v>
      </c>
      <c r="H25" s="75">
        <v>0</v>
      </c>
      <c r="I25" s="89">
        <f t="shared" si="0"/>
        <v>14</v>
      </c>
      <c r="J25" s="168">
        <v>29</v>
      </c>
      <c r="K25" s="2">
        <v>0</v>
      </c>
      <c r="L25" s="2">
        <v>0</v>
      </c>
      <c r="M25" s="2">
        <v>0</v>
      </c>
      <c r="N25" s="2">
        <v>2</v>
      </c>
      <c r="O25" s="2">
        <v>0</v>
      </c>
      <c r="P25" s="75">
        <v>0</v>
      </c>
      <c r="Q25" s="169">
        <f t="shared" si="1"/>
        <v>31</v>
      </c>
      <c r="R25" s="38">
        <f t="shared" si="8"/>
        <v>1.2307692307692308</v>
      </c>
    </row>
    <row r="26" spans="1:18" x14ac:dyDescent="0.3">
      <c r="A26" s="68" t="s">
        <v>79</v>
      </c>
      <c r="B26" s="66">
        <v>1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75">
        <v>0</v>
      </c>
      <c r="I26" s="89">
        <f t="shared" si="0"/>
        <v>1</v>
      </c>
      <c r="J26" s="55">
        <v>4</v>
      </c>
      <c r="K26" s="2">
        <v>0</v>
      </c>
      <c r="L26" s="2">
        <v>1</v>
      </c>
      <c r="M26" s="2">
        <v>0</v>
      </c>
      <c r="N26" s="2">
        <v>0</v>
      </c>
      <c r="O26" s="2">
        <v>8</v>
      </c>
      <c r="P26" s="75">
        <v>0</v>
      </c>
      <c r="Q26" s="76">
        <f t="shared" si="1"/>
        <v>13</v>
      </c>
      <c r="R26" s="38">
        <f t="shared" si="8"/>
        <v>3</v>
      </c>
    </row>
    <row r="27" spans="1:18" x14ac:dyDescent="0.3">
      <c r="A27" s="68" t="s">
        <v>80</v>
      </c>
      <c r="B27" s="66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75">
        <v>0</v>
      </c>
      <c r="I27" s="89">
        <f t="shared" si="0"/>
        <v>0</v>
      </c>
      <c r="J27" s="55">
        <v>3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75">
        <v>0</v>
      </c>
      <c r="Q27" s="76">
        <f t="shared" si="1"/>
        <v>3</v>
      </c>
      <c r="R27" s="38" t="s">
        <v>60</v>
      </c>
    </row>
    <row r="28" spans="1:18" x14ac:dyDescent="0.3">
      <c r="A28" s="68" t="s">
        <v>81</v>
      </c>
      <c r="B28" s="66">
        <v>1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75">
        <v>0</v>
      </c>
      <c r="I28" s="89">
        <f t="shared" si="0"/>
        <v>1</v>
      </c>
      <c r="J28" s="168">
        <v>20</v>
      </c>
      <c r="K28" s="2">
        <v>0</v>
      </c>
      <c r="L28" s="2">
        <v>0</v>
      </c>
      <c r="M28" s="2">
        <v>0</v>
      </c>
      <c r="N28" s="2">
        <v>2</v>
      </c>
      <c r="O28" s="2">
        <v>2</v>
      </c>
      <c r="P28" s="75">
        <v>0</v>
      </c>
      <c r="Q28" s="169">
        <f t="shared" si="1"/>
        <v>24</v>
      </c>
      <c r="R28" s="167">
        <f t="shared" si="8"/>
        <v>19</v>
      </c>
    </row>
    <row r="29" spans="1:18" x14ac:dyDescent="0.3">
      <c r="A29" s="68" t="s">
        <v>82</v>
      </c>
      <c r="B29" s="66">
        <v>5</v>
      </c>
      <c r="C29" s="2">
        <v>0</v>
      </c>
      <c r="D29" s="2">
        <v>1</v>
      </c>
      <c r="E29" s="2">
        <v>0</v>
      </c>
      <c r="F29" s="2">
        <v>1</v>
      </c>
      <c r="G29" s="2">
        <v>3</v>
      </c>
      <c r="H29" s="75">
        <v>0</v>
      </c>
      <c r="I29" s="89">
        <f t="shared" si="0"/>
        <v>10</v>
      </c>
      <c r="J29" s="55">
        <v>4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75">
        <v>0</v>
      </c>
      <c r="Q29" s="76">
        <f t="shared" si="1"/>
        <v>4</v>
      </c>
      <c r="R29" s="38">
        <f t="shared" si="8"/>
        <v>-0.19999999999999996</v>
      </c>
    </row>
    <row r="30" spans="1:18" x14ac:dyDescent="0.3">
      <c r="A30" s="68" t="s">
        <v>83</v>
      </c>
      <c r="B30" s="66">
        <v>3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75">
        <v>0</v>
      </c>
      <c r="I30" s="89">
        <f t="shared" si="0"/>
        <v>3</v>
      </c>
      <c r="J30" s="168">
        <v>19</v>
      </c>
      <c r="K30" s="2">
        <v>0</v>
      </c>
      <c r="L30" s="2">
        <v>0</v>
      </c>
      <c r="M30" s="2">
        <v>0</v>
      </c>
      <c r="N30" s="2">
        <v>1</v>
      </c>
      <c r="O30" s="2">
        <v>0</v>
      </c>
      <c r="P30" s="75">
        <v>0</v>
      </c>
      <c r="Q30" s="76">
        <f t="shared" si="1"/>
        <v>20</v>
      </c>
      <c r="R30" s="167">
        <f t="shared" si="8"/>
        <v>5.333333333333333</v>
      </c>
    </row>
    <row r="31" spans="1:18" x14ac:dyDescent="0.3">
      <c r="A31" s="68" t="s">
        <v>84</v>
      </c>
      <c r="B31" s="66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75">
        <v>0</v>
      </c>
      <c r="I31" s="89">
        <f t="shared" si="0"/>
        <v>0</v>
      </c>
      <c r="J31" s="55">
        <v>8</v>
      </c>
      <c r="K31" s="2">
        <v>0</v>
      </c>
      <c r="L31" s="2">
        <v>1</v>
      </c>
      <c r="M31" s="2">
        <v>0</v>
      </c>
      <c r="N31" s="2">
        <v>0</v>
      </c>
      <c r="O31" s="2">
        <v>0</v>
      </c>
      <c r="P31" s="75">
        <v>0</v>
      </c>
      <c r="Q31" s="76">
        <f t="shared" si="1"/>
        <v>9</v>
      </c>
      <c r="R31" s="38" t="s">
        <v>60</v>
      </c>
    </row>
    <row r="32" spans="1:18" x14ac:dyDescent="0.3">
      <c r="A32" s="68" t="s">
        <v>85</v>
      </c>
      <c r="B32" s="66">
        <v>1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75">
        <v>0</v>
      </c>
      <c r="I32" s="89">
        <f t="shared" si="0"/>
        <v>1</v>
      </c>
      <c r="J32" s="55">
        <v>2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75">
        <v>0</v>
      </c>
      <c r="Q32" s="76">
        <f t="shared" si="1"/>
        <v>2</v>
      </c>
      <c r="R32" s="38">
        <f t="shared" si="8"/>
        <v>1</v>
      </c>
    </row>
    <row r="33" spans="1:18" x14ac:dyDescent="0.3">
      <c r="A33" s="68" t="s">
        <v>86</v>
      </c>
      <c r="B33" s="66">
        <v>3</v>
      </c>
      <c r="C33" s="2">
        <v>0</v>
      </c>
      <c r="D33" s="2">
        <v>0</v>
      </c>
      <c r="E33" s="2">
        <v>0</v>
      </c>
      <c r="F33" s="2">
        <v>1</v>
      </c>
      <c r="G33" s="2">
        <v>0</v>
      </c>
      <c r="H33" s="75">
        <v>0</v>
      </c>
      <c r="I33" s="89">
        <f t="shared" si="0"/>
        <v>4</v>
      </c>
      <c r="J33" s="55">
        <v>8</v>
      </c>
      <c r="K33" s="2">
        <v>0</v>
      </c>
      <c r="L33" s="2">
        <v>1</v>
      </c>
      <c r="M33" s="2">
        <v>0</v>
      </c>
      <c r="N33" s="2">
        <v>4</v>
      </c>
      <c r="O33" s="2">
        <v>0</v>
      </c>
      <c r="P33" s="75">
        <v>0</v>
      </c>
      <c r="Q33" s="76">
        <f t="shared" si="1"/>
        <v>13</v>
      </c>
      <c r="R33" s="38">
        <f t="shared" si="8"/>
        <v>1.6666666666666665</v>
      </c>
    </row>
    <row r="34" spans="1:18" x14ac:dyDescent="0.3">
      <c r="A34" s="68" t="s">
        <v>87</v>
      </c>
      <c r="B34" s="66">
        <v>7</v>
      </c>
      <c r="C34" s="2">
        <v>0</v>
      </c>
      <c r="D34" s="2">
        <v>2</v>
      </c>
      <c r="E34" s="2">
        <v>0</v>
      </c>
      <c r="F34" s="2">
        <v>2</v>
      </c>
      <c r="G34" s="2">
        <v>1</v>
      </c>
      <c r="H34" s="75">
        <v>0</v>
      </c>
      <c r="I34" s="89">
        <f t="shared" si="0"/>
        <v>12</v>
      </c>
      <c r="J34" s="168">
        <v>14</v>
      </c>
      <c r="K34" s="2">
        <v>0</v>
      </c>
      <c r="L34" s="2">
        <v>2</v>
      </c>
      <c r="M34" s="2">
        <v>0</v>
      </c>
      <c r="N34" s="2">
        <v>6</v>
      </c>
      <c r="O34" s="2">
        <v>0</v>
      </c>
      <c r="P34" s="75">
        <v>0</v>
      </c>
      <c r="Q34" s="169">
        <f t="shared" si="1"/>
        <v>22</v>
      </c>
      <c r="R34" s="38">
        <f t="shared" si="8"/>
        <v>1</v>
      </c>
    </row>
    <row r="35" spans="1:18" x14ac:dyDescent="0.3">
      <c r="A35" s="68" t="s">
        <v>88</v>
      </c>
      <c r="B35" s="66">
        <v>1</v>
      </c>
      <c r="C35" s="2">
        <v>0</v>
      </c>
      <c r="D35" s="2">
        <v>0</v>
      </c>
      <c r="E35" s="2">
        <v>0</v>
      </c>
      <c r="F35" s="2">
        <v>1</v>
      </c>
      <c r="G35" s="2">
        <v>1</v>
      </c>
      <c r="H35" s="75">
        <v>0</v>
      </c>
      <c r="I35" s="89">
        <f t="shared" si="0"/>
        <v>3</v>
      </c>
      <c r="J35" s="55">
        <v>3</v>
      </c>
      <c r="K35" s="2">
        <v>0</v>
      </c>
      <c r="L35" s="2">
        <v>1</v>
      </c>
      <c r="M35" s="2">
        <v>0</v>
      </c>
      <c r="N35" s="2">
        <v>1</v>
      </c>
      <c r="O35" s="2">
        <v>0</v>
      </c>
      <c r="P35" s="75">
        <v>0</v>
      </c>
      <c r="Q35" s="76">
        <f t="shared" si="1"/>
        <v>5</v>
      </c>
      <c r="R35" s="38">
        <f t="shared" si="8"/>
        <v>2</v>
      </c>
    </row>
    <row r="36" spans="1:18" x14ac:dyDescent="0.3">
      <c r="A36" s="68" t="s">
        <v>89</v>
      </c>
      <c r="B36" s="66">
        <v>3</v>
      </c>
      <c r="C36" s="2">
        <v>0</v>
      </c>
      <c r="D36" s="2">
        <v>1</v>
      </c>
      <c r="E36" s="2">
        <v>0</v>
      </c>
      <c r="F36" s="2">
        <v>2</v>
      </c>
      <c r="G36" s="2">
        <v>0</v>
      </c>
      <c r="H36" s="75">
        <v>0</v>
      </c>
      <c r="I36" s="89">
        <f t="shared" si="0"/>
        <v>6</v>
      </c>
      <c r="J36" s="55">
        <v>5</v>
      </c>
      <c r="K36" s="2">
        <v>0</v>
      </c>
      <c r="L36" s="2">
        <v>0</v>
      </c>
      <c r="M36" s="2">
        <v>0</v>
      </c>
      <c r="N36" s="2">
        <v>3</v>
      </c>
      <c r="O36" s="2">
        <v>0</v>
      </c>
      <c r="P36" s="75">
        <v>0</v>
      </c>
      <c r="Q36" s="76">
        <f t="shared" si="1"/>
        <v>8</v>
      </c>
      <c r="R36" s="38">
        <f t="shared" si="8"/>
        <v>0.66666666666666674</v>
      </c>
    </row>
    <row r="37" spans="1:18" x14ac:dyDescent="0.3">
      <c r="A37" s="68" t="s">
        <v>90</v>
      </c>
      <c r="B37" s="66">
        <v>2</v>
      </c>
      <c r="C37" s="2">
        <v>0</v>
      </c>
      <c r="D37" s="2">
        <v>3</v>
      </c>
      <c r="E37" s="2">
        <v>0</v>
      </c>
      <c r="F37" s="2">
        <v>0</v>
      </c>
      <c r="G37" s="2">
        <v>0</v>
      </c>
      <c r="H37" s="75">
        <v>0</v>
      </c>
      <c r="I37" s="89">
        <f t="shared" si="0"/>
        <v>5</v>
      </c>
      <c r="J37" s="168">
        <v>15</v>
      </c>
      <c r="K37" s="2">
        <v>0</v>
      </c>
      <c r="L37" s="2">
        <v>0</v>
      </c>
      <c r="M37" s="2">
        <v>0</v>
      </c>
      <c r="N37" s="2">
        <v>2</v>
      </c>
      <c r="O37" s="2">
        <v>2</v>
      </c>
      <c r="P37" s="75">
        <v>0</v>
      </c>
      <c r="Q37" s="76">
        <f t="shared" si="1"/>
        <v>19</v>
      </c>
      <c r="R37" s="167">
        <f t="shared" si="8"/>
        <v>6.5</v>
      </c>
    </row>
    <row r="38" spans="1:18" x14ac:dyDescent="0.3">
      <c r="A38" s="68" t="s">
        <v>91</v>
      </c>
      <c r="B38" s="66">
        <v>2</v>
      </c>
      <c r="C38" s="2">
        <v>0</v>
      </c>
      <c r="D38" s="2">
        <v>0</v>
      </c>
      <c r="E38" s="2">
        <v>1</v>
      </c>
      <c r="F38" s="2">
        <v>1</v>
      </c>
      <c r="G38" s="2">
        <v>0</v>
      </c>
      <c r="H38" s="75">
        <v>0</v>
      </c>
      <c r="I38" s="89">
        <f t="shared" si="0"/>
        <v>4</v>
      </c>
      <c r="J38" s="55">
        <v>11</v>
      </c>
      <c r="K38" s="2">
        <v>0</v>
      </c>
      <c r="L38" s="2">
        <v>0</v>
      </c>
      <c r="M38" s="2">
        <v>0</v>
      </c>
      <c r="N38" s="2">
        <v>1</v>
      </c>
      <c r="O38" s="2">
        <v>2</v>
      </c>
      <c r="P38" s="75">
        <v>0</v>
      </c>
      <c r="Q38" s="76">
        <f t="shared" si="1"/>
        <v>14</v>
      </c>
      <c r="R38" s="167">
        <f t="shared" si="8"/>
        <v>4.5</v>
      </c>
    </row>
    <row r="39" spans="1:18" x14ac:dyDescent="0.3">
      <c r="A39" s="68" t="s">
        <v>92</v>
      </c>
      <c r="B39" s="66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75">
        <v>0</v>
      </c>
      <c r="I39" s="89">
        <f t="shared" si="0"/>
        <v>0</v>
      </c>
      <c r="J39" s="55">
        <v>1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75">
        <v>0</v>
      </c>
      <c r="Q39" s="76">
        <f t="shared" si="1"/>
        <v>1</v>
      </c>
      <c r="R39" s="38" t="s">
        <v>60</v>
      </c>
    </row>
    <row r="40" spans="1:18" ht="15" thickBot="1" x14ac:dyDescent="0.35">
      <c r="A40" s="68" t="s">
        <v>93</v>
      </c>
      <c r="B40" s="66">
        <v>5</v>
      </c>
      <c r="C40" s="2">
        <v>0</v>
      </c>
      <c r="D40" s="2">
        <v>4</v>
      </c>
      <c r="E40" s="2">
        <v>0</v>
      </c>
      <c r="F40" s="2">
        <v>1</v>
      </c>
      <c r="G40" s="2">
        <v>1</v>
      </c>
      <c r="H40" s="75">
        <v>0</v>
      </c>
      <c r="I40" s="89">
        <f t="shared" si="0"/>
        <v>11</v>
      </c>
      <c r="J40" s="168">
        <v>22</v>
      </c>
      <c r="K40" s="2">
        <v>0</v>
      </c>
      <c r="L40" s="2">
        <v>4</v>
      </c>
      <c r="M40" s="2">
        <v>0</v>
      </c>
      <c r="N40" s="2">
        <v>2</v>
      </c>
      <c r="O40" s="2">
        <v>2</v>
      </c>
      <c r="P40" s="75">
        <v>0</v>
      </c>
      <c r="Q40" s="169">
        <f t="shared" si="1"/>
        <v>30</v>
      </c>
      <c r="R40" s="167">
        <f>(J40/B40-1)</f>
        <v>3.4000000000000004</v>
      </c>
    </row>
    <row r="41" spans="1:18" ht="15" thickBot="1" x14ac:dyDescent="0.35">
      <c r="B41" s="85">
        <f t="shared" ref="B41:Q41" si="13">SUM(B5:B40)</f>
        <v>105</v>
      </c>
      <c r="C41" s="86">
        <f t="shared" si="13"/>
        <v>5</v>
      </c>
      <c r="D41" s="86">
        <f t="shared" si="13"/>
        <v>103</v>
      </c>
      <c r="E41" s="86">
        <f t="shared" si="13"/>
        <v>2</v>
      </c>
      <c r="F41" s="86">
        <f t="shared" si="13"/>
        <v>35</v>
      </c>
      <c r="G41" s="86">
        <f t="shared" si="13"/>
        <v>38</v>
      </c>
      <c r="H41" s="87">
        <f t="shared" si="13"/>
        <v>2</v>
      </c>
      <c r="I41" s="13">
        <f t="shared" si="13"/>
        <v>290</v>
      </c>
      <c r="J41" s="81">
        <f t="shared" si="13"/>
        <v>327</v>
      </c>
      <c r="K41" s="86">
        <f t="shared" si="13"/>
        <v>13</v>
      </c>
      <c r="L41" s="86">
        <f t="shared" si="13"/>
        <v>93</v>
      </c>
      <c r="M41" s="86">
        <f t="shared" si="13"/>
        <v>1</v>
      </c>
      <c r="N41" s="86">
        <f t="shared" si="13"/>
        <v>61</v>
      </c>
      <c r="O41" s="86">
        <f t="shared" si="13"/>
        <v>70</v>
      </c>
      <c r="P41" s="87">
        <f t="shared" si="13"/>
        <v>0</v>
      </c>
      <c r="Q41" s="83">
        <f t="shared" si="13"/>
        <v>565</v>
      </c>
      <c r="R41" s="16">
        <f>(J41/B41-1)</f>
        <v>2.1142857142857143</v>
      </c>
    </row>
    <row r="42" spans="1:18" ht="91.5" customHeight="1" x14ac:dyDescent="0.3">
      <c r="A42" s="157" t="s">
        <v>17</v>
      </c>
      <c r="B42" s="157"/>
      <c r="C42" s="157"/>
      <c r="D42" s="157"/>
      <c r="E42" s="157"/>
      <c r="F42" s="157"/>
      <c r="G42" s="157"/>
      <c r="H42" s="157"/>
      <c r="I42" s="157"/>
      <c r="J42" s="157"/>
      <c r="K42" s="41"/>
      <c r="L42" s="156" t="s">
        <v>25</v>
      </c>
      <c r="M42" s="156"/>
      <c r="N42" s="156"/>
      <c r="O42" s="156"/>
      <c r="P42" s="156"/>
      <c r="Q42" s="156"/>
      <c r="R42" s="156"/>
    </row>
    <row r="43" spans="1:18" ht="11.25" customHeight="1" x14ac:dyDescent="0.3"/>
    <row r="44" spans="1:18" x14ac:dyDescent="0.3">
      <c r="A44" t="s">
        <v>20</v>
      </c>
    </row>
  </sheetData>
  <mergeCells count="5">
    <mergeCell ref="B3:H3"/>
    <mergeCell ref="J3:P3"/>
    <mergeCell ref="L42:R42"/>
    <mergeCell ref="A42:J42"/>
    <mergeCell ref="R3:R4"/>
  </mergeCells>
  <pageMargins left="0.7" right="0.7" top="0.75" bottom="0.75" header="0.3" footer="0.3"/>
  <pageSetup orientation="landscape" r:id="rId1"/>
  <ignoredErrors>
    <ignoredError sqref="B41:C41 K41 D41:J41 L41:P4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43CEF-2C4A-4C6B-9A13-18126B15D5A3}">
  <dimension ref="A1:AF51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X40" sqref="X40:AA40"/>
    </sheetView>
  </sheetViews>
  <sheetFormatPr defaultColWidth="9.109375" defaultRowHeight="14.4" x14ac:dyDescent="0.3"/>
  <cols>
    <col min="1" max="1" width="22.44140625" style="4" customWidth="1"/>
    <col min="2" max="11" width="7.6640625" style="4" customWidth="1"/>
    <col min="12" max="27" width="8.44140625" style="4" customWidth="1"/>
    <col min="28" max="16384" width="9.109375" style="4"/>
  </cols>
  <sheetData>
    <row r="1" spans="1:32" ht="15.6" x14ac:dyDescent="0.3">
      <c r="B1" s="5" t="s">
        <v>64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32" ht="7.5" customHeight="1" thickBot="1" x14ac:dyDescent="0.35"/>
    <row r="3" spans="1:32" ht="42" customHeight="1" thickBot="1" x14ac:dyDescent="0.35">
      <c r="A3" s="10"/>
      <c r="B3" s="56" t="s">
        <v>26</v>
      </c>
      <c r="C3" s="57" t="s">
        <v>27</v>
      </c>
      <c r="D3" s="23" t="s">
        <v>1</v>
      </c>
      <c r="E3" s="24" t="s">
        <v>8</v>
      </c>
      <c r="F3" s="58" t="s">
        <v>28</v>
      </c>
      <c r="G3" s="59" t="s">
        <v>29</v>
      </c>
      <c r="H3" s="25" t="s">
        <v>0</v>
      </c>
      <c r="I3" s="27" t="s">
        <v>2</v>
      </c>
      <c r="J3" s="26" t="s">
        <v>9</v>
      </c>
      <c r="K3" s="6" t="s">
        <v>12</v>
      </c>
      <c r="L3" s="33" t="s">
        <v>30</v>
      </c>
      <c r="M3" s="34" t="s">
        <v>31</v>
      </c>
      <c r="N3" s="26" t="s">
        <v>11</v>
      </c>
      <c r="O3" s="6" t="s">
        <v>10</v>
      </c>
      <c r="P3" s="33" t="s">
        <v>32</v>
      </c>
      <c r="Q3" s="34" t="s">
        <v>33</v>
      </c>
      <c r="R3" s="26" t="s">
        <v>15</v>
      </c>
      <c r="S3" s="6" t="s">
        <v>16</v>
      </c>
      <c r="T3" s="58" t="s">
        <v>34</v>
      </c>
      <c r="U3" s="34" t="s">
        <v>35</v>
      </c>
      <c r="V3" s="60" t="s">
        <v>22</v>
      </c>
      <c r="W3" s="61" t="s">
        <v>21</v>
      </c>
      <c r="X3" s="58" t="s">
        <v>46</v>
      </c>
      <c r="Y3" s="34" t="s">
        <v>47</v>
      </c>
      <c r="Z3" s="60" t="s">
        <v>48</v>
      </c>
      <c r="AA3" s="61" t="s">
        <v>49</v>
      </c>
      <c r="AB3" s="58" t="s">
        <v>65</v>
      </c>
      <c r="AC3" s="34" t="s">
        <v>66</v>
      </c>
      <c r="AD3" s="26" t="s">
        <v>67</v>
      </c>
      <c r="AE3" s="6" t="s">
        <v>68</v>
      </c>
      <c r="AF3" s="91"/>
    </row>
    <row r="4" spans="1:32" ht="60.75" hidden="1" customHeight="1" x14ac:dyDescent="0.3">
      <c r="A4" s="7"/>
      <c r="B4" s="29"/>
      <c r="C4" s="30"/>
      <c r="F4" s="31"/>
      <c r="G4" s="32"/>
      <c r="H4" s="20"/>
      <c r="I4" s="8"/>
      <c r="J4" s="28"/>
      <c r="K4" s="9"/>
      <c r="L4" s="35"/>
      <c r="M4" s="36"/>
      <c r="N4" s="28"/>
      <c r="O4" s="9"/>
      <c r="P4" s="35"/>
      <c r="Q4" s="36"/>
      <c r="R4" s="28"/>
      <c r="S4" s="8"/>
      <c r="T4" s="31"/>
      <c r="U4" s="36"/>
      <c r="V4" s="62"/>
      <c r="W4" s="63"/>
      <c r="X4" s="31"/>
      <c r="Y4" s="36"/>
      <c r="Z4" s="62"/>
      <c r="AA4" s="63"/>
      <c r="AB4" s="31"/>
      <c r="AC4" s="36"/>
      <c r="AD4" s="171"/>
      <c r="AE4" s="9"/>
    </row>
    <row r="5" spans="1:32" ht="22.5" customHeight="1" x14ac:dyDescent="0.3">
      <c r="A5" s="119" t="s">
        <v>97</v>
      </c>
      <c r="B5" s="96">
        <v>0.3</v>
      </c>
      <c r="C5" s="96">
        <v>2.7</v>
      </c>
      <c r="D5" s="70">
        <v>2.7</v>
      </c>
      <c r="E5" s="70">
        <v>5.7</v>
      </c>
      <c r="F5" s="96">
        <v>1.7</v>
      </c>
      <c r="G5" s="96">
        <v>8.3000000000000007</v>
      </c>
      <c r="H5" s="70">
        <v>3.4</v>
      </c>
      <c r="I5" s="70">
        <v>8.3000000000000007</v>
      </c>
      <c r="J5" s="70">
        <v>2.7</v>
      </c>
      <c r="K5" s="52">
        <v>4.7</v>
      </c>
      <c r="L5" s="42">
        <v>2.7</v>
      </c>
      <c r="M5" s="96">
        <v>7.7</v>
      </c>
      <c r="N5" s="120">
        <v>0.6</v>
      </c>
      <c r="O5" s="50">
        <v>9.3000000000000007</v>
      </c>
      <c r="P5" s="102">
        <v>5.3</v>
      </c>
      <c r="Q5" s="96">
        <v>9.6999999999999993</v>
      </c>
      <c r="R5" s="70">
        <v>2.1</v>
      </c>
      <c r="S5" s="52">
        <v>4.5</v>
      </c>
      <c r="T5" s="42">
        <v>1.8666666666666667</v>
      </c>
      <c r="U5" s="96">
        <v>7.4666666666666668</v>
      </c>
      <c r="V5" s="70">
        <v>2.8</v>
      </c>
      <c r="W5" s="50">
        <v>7.9333333333333336</v>
      </c>
      <c r="X5" s="102">
        <v>1</v>
      </c>
      <c r="Y5" s="96">
        <v>6.7142857142857144</v>
      </c>
      <c r="Z5" s="70">
        <v>2</v>
      </c>
      <c r="AA5" s="52">
        <v>6.2857142857142856</v>
      </c>
      <c r="AB5" s="42">
        <f>('Po kategorijama 2023-2024'!B5)/3.42</f>
        <v>1.1695906432748537</v>
      </c>
      <c r="AC5" s="96">
        <f>('Po kategorijama 2023-2024'!I5-'Po kategorijama 2023-2024'!H5-'Po kategorijama 2023-2024'!G5)/3.42</f>
        <v>6.4327485380116958</v>
      </c>
      <c r="AD5" s="70">
        <f>('Po kategorijama 2023-2024'!J5)/3.42</f>
        <v>0.87719298245614041</v>
      </c>
      <c r="AE5" s="50">
        <f>('Po kategorijama 2023-2024'!Q5-'Po kategorijama 2023-2024'!P5-'Po kategorijama 2023-2024'!O5)/3.42</f>
        <v>6.1403508771929829</v>
      </c>
    </row>
    <row r="6" spans="1:32" ht="22.5" customHeight="1" x14ac:dyDescent="0.3">
      <c r="A6" s="121" t="s">
        <v>96</v>
      </c>
      <c r="B6" s="94" t="s">
        <v>13</v>
      </c>
      <c r="C6" s="94" t="s">
        <v>13</v>
      </c>
      <c r="D6" s="95" t="s">
        <v>13</v>
      </c>
      <c r="E6" s="95" t="s">
        <v>13</v>
      </c>
      <c r="F6" s="94" t="s">
        <v>13</v>
      </c>
      <c r="G6" s="94" t="s">
        <v>13</v>
      </c>
      <c r="H6" s="95" t="s">
        <v>13</v>
      </c>
      <c r="I6" s="95" t="s">
        <v>13</v>
      </c>
      <c r="J6" s="95" t="s">
        <v>13</v>
      </c>
      <c r="K6" s="48" t="s">
        <v>13</v>
      </c>
      <c r="L6" s="45">
        <v>0.6</v>
      </c>
      <c r="M6" s="94">
        <v>4.7</v>
      </c>
      <c r="N6" s="95">
        <v>3.6</v>
      </c>
      <c r="O6" s="51">
        <v>10.4</v>
      </c>
      <c r="P6" s="43">
        <v>2.8</v>
      </c>
      <c r="Q6" s="94">
        <v>7.8</v>
      </c>
      <c r="R6" s="116">
        <v>4.4000000000000004</v>
      </c>
      <c r="S6" s="48">
        <v>7.8</v>
      </c>
      <c r="T6" s="54">
        <v>1.2444444444444445</v>
      </c>
      <c r="U6" s="117">
        <v>7.4666666666666668</v>
      </c>
      <c r="V6" s="95">
        <v>1.711111111111111</v>
      </c>
      <c r="W6" s="51">
        <v>4.0444444444444443</v>
      </c>
      <c r="X6" s="43">
        <v>1.1428571428571428</v>
      </c>
      <c r="Y6" s="94">
        <v>6</v>
      </c>
      <c r="Z6" s="95">
        <v>0.7142857142857143</v>
      </c>
      <c r="AA6" s="48">
        <v>5.1428571428571432</v>
      </c>
      <c r="AB6" s="45">
        <f>('Po kategorijama 2023-2024'!B6)/3.42</f>
        <v>1.4619883040935673</v>
      </c>
      <c r="AC6" s="94">
        <f>('Po kategorijama 2023-2024'!I6-'Po kategorijama 2023-2024'!H6-'Po kategorijama 2023-2024'!G6)/3.42</f>
        <v>6.1403508771929829</v>
      </c>
      <c r="AD6" s="95">
        <f>('Po kategorijama 2023-2024'!J6)/3.42</f>
        <v>1.1695906432748537</v>
      </c>
      <c r="AE6" s="51">
        <f>('Po kategorijama 2023-2024'!Q6-'Po kategorijama 2023-2024'!P6-'Po kategorijama 2023-2024'!O6)/3.42</f>
        <v>6.7251461988304095</v>
      </c>
    </row>
    <row r="7" spans="1:32" ht="22.5" customHeight="1" x14ac:dyDescent="0.3">
      <c r="A7" s="113" t="s">
        <v>95</v>
      </c>
      <c r="B7" s="94">
        <v>0.3</v>
      </c>
      <c r="C7" s="94">
        <v>6.6</v>
      </c>
      <c r="D7" s="69">
        <v>1.2987012987012987</v>
      </c>
      <c r="E7" s="69">
        <v>8.0519480519480524</v>
      </c>
      <c r="F7" s="94">
        <v>0</v>
      </c>
      <c r="G7" s="94">
        <v>5.9740259740259738</v>
      </c>
      <c r="H7" s="69">
        <v>0.64935064935064934</v>
      </c>
      <c r="I7" s="69">
        <v>3.3766233766233764</v>
      </c>
      <c r="J7" s="69">
        <v>1.6883116883116882</v>
      </c>
      <c r="K7" s="44">
        <v>5.7142857142857144</v>
      </c>
      <c r="L7" s="45">
        <v>0.64935064935064934</v>
      </c>
      <c r="M7" s="94">
        <v>6.3636363636363633</v>
      </c>
      <c r="N7" s="118">
        <v>0.38961038961038963</v>
      </c>
      <c r="O7" s="47">
        <v>7.0129870129870131</v>
      </c>
      <c r="P7" s="43">
        <v>0.77922077922077926</v>
      </c>
      <c r="Q7" s="94">
        <v>6.6233766233766236</v>
      </c>
      <c r="R7" s="116">
        <v>2.3376623376623376</v>
      </c>
      <c r="S7" s="53">
        <v>6.9</v>
      </c>
      <c r="T7" s="54">
        <v>0.15555555555555556</v>
      </c>
      <c r="U7" s="117">
        <v>2.1777777777777776</v>
      </c>
      <c r="V7" s="95">
        <v>0.46666666666666667</v>
      </c>
      <c r="W7" s="51">
        <v>4.822222222222222</v>
      </c>
      <c r="X7" s="43">
        <v>0</v>
      </c>
      <c r="Y7" s="94">
        <v>8.8571428571428577</v>
      </c>
      <c r="Z7" s="95">
        <v>0.2857142857142857</v>
      </c>
      <c r="AA7" s="48">
        <v>5</v>
      </c>
      <c r="AB7" s="45">
        <f>('Po kategorijama 2023-2024'!B7)/3.42</f>
        <v>0.58479532163742687</v>
      </c>
      <c r="AC7" s="94">
        <f>('Po kategorijama 2023-2024'!I7-'Po kategorijama 2023-2024'!H7-'Po kategorijama 2023-2024'!G7)/3.42</f>
        <v>8.1871345029239766</v>
      </c>
      <c r="AD7" s="95">
        <f>('Po kategorijama 2023-2024'!J7)/3.42</f>
        <v>3.2163742690058479</v>
      </c>
      <c r="AE7" s="51">
        <f>('Po kategorijama 2023-2024'!Q7-'Po kategorijama 2023-2024'!P7-'Po kategorijama 2023-2024'!O7)/3.42</f>
        <v>4.9707602339181287</v>
      </c>
    </row>
    <row r="8" spans="1:32" ht="22.5" customHeight="1" x14ac:dyDescent="0.3">
      <c r="A8" s="113" t="s">
        <v>53</v>
      </c>
      <c r="B8" s="94" t="s">
        <v>13</v>
      </c>
      <c r="C8" s="94" t="s">
        <v>13</v>
      </c>
      <c r="D8" s="69" t="s">
        <v>13</v>
      </c>
      <c r="E8" s="69" t="s">
        <v>13</v>
      </c>
      <c r="F8" s="94" t="s">
        <v>13</v>
      </c>
      <c r="G8" s="94" t="s">
        <v>13</v>
      </c>
      <c r="H8" s="69" t="s">
        <v>13</v>
      </c>
      <c r="I8" s="69" t="s">
        <v>13</v>
      </c>
      <c r="J8" s="69" t="s">
        <v>13</v>
      </c>
      <c r="K8" s="44" t="s">
        <v>13</v>
      </c>
      <c r="L8" s="45" t="s">
        <v>13</v>
      </c>
      <c r="M8" s="94" t="s">
        <v>13</v>
      </c>
      <c r="N8" s="69" t="s">
        <v>13</v>
      </c>
      <c r="O8" s="46" t="s">
        <v>13</v>
      </c>
      <c r="P8" s="43">
        <v>1.5584415584415585</v>
      </c>
      <c r="Q8" s="94">
        <v>2.8571428571428572</v>
      </c>
      <c r="R8" s="116">
        <v>4.9350649350649354</v>
      </c>
      <c r="S8" s="53">
        <v>5.0649350649350646</v>
      </c>
      <c r="T8" s="54">
        <v>1.8666666666666667</v>
      </c>
      <c r="U8" s="117">
        <v>2.8</v>
      </c>
      <c r="V8" s="95">
        <v>1.5555555555555556</v>
      </c>
      <c r="W8" s="51">
        <v>2.1777777777777776</v>
      </c>
      <c r="X8" s="43">
        <v>1.1428571428571428</v>
      </c>
      <c r="Y8" s="94">
        <v>5.8571428571428568</v>
      </c>
      <c r="Z8" s="95">
        <v>2.2857142857142856</v>
      </c>
      <c r="AA8" s="48">
        <v>4</v>
      </c>
      <c r="AB8" s="45">
        <f>('Po kategorijama 2023-2024'!B8)/3.42</f>
        <v>1.7543859649122808</v>
      </c>
      <c r="AC8" s="94">
        <f>('Po kategorijama 2023-2024'!I8-'Po kategorijama 2023-2024'!H8-'Po kategorijama 2023-2024'!G8)/3.42</f>
        <v>4.3859649122807021</v>
      </c>
      <c r="AD8" s="95">
        <f>('Po kategorijama 2023-2024'!J8)/3.42</f>
        <v>4.6783625730994149</v>
      </c>
      <c r="AE8" s="51">
        <f>('Po kategorijama 2023-2024'!Q8-'Po kategorijama 2023-2024'!P8-'Po kategorijama 2023-2024'!O8)/3.42</f>
        <v>12.280701754385966</v>
      </c>
    </row>
    <row r="9" spans="1:32" ht="22.5" customHeight="1" x14ac:dyDescent="0.3">
      <c r="A9" s="113" t="s">
        <v>94</v>
      </c>
      <c r="B9" s="45">
        <v>0</v>
      </c>
      <c r="C9" s="172">
        <v>2.2999999999999998</v>
      </c>
      <c r="D9" s="173">
        <v>2.3376623376623376</v>
      </c>
      <c r="E9" s="44">
        <v>4.0259740259740262</v>
      </c>
      <c r="F9" s="45">
        <v>3.3766233766233764</v>
      </c>
      <c r="G9" s="172">
        <v>5.9740259740259738</v>
      </c>
      <c r="H9" s="173">
        <v>6.3636363636363633</v>
      </c>
      <c r="I9" s="44">
        <v>8.9610389610389607</v>
      </c>
      <c r="J9" s="174" t="s">
        <v>13</v>
      </c>
      <c r="K9" s="46" t="s">
        <v>13</v>
      </c>
      <c r="L9" s="43">
        <v>2.9870129870129869</v>
      </c>
      <c r="M9" s="175">
        <v>6.6233766233766236</v>
      </c>
      <c r="N9" s="176">
        <v>5.0649350649350646</v>
      </c>
      <c r="O9" s="47">
        <v>7.662337662337662</v>
      </c>
      <c r="P9" s="43">
        <v>2.3376623376623376</v>
      </c>
      <c r="Q9" s="175">
        <v>4.2857142857142856</v>
      </c>
      <c r="R9" s="177">
        <v>4.6753246753246751</v>
      </c>
      <c r="S9" s="49">
        <v>7.4025974025974026</v>
      </c>
      <c r="T9" s="54">
        <v>2.0222222222222221</v>
      </c>
      <c r="U9" s="117">
        <v>5.1333333333333337</v>
      </c>
      <c r="V9" s="95">
        <v>4.2</v>
      </c>
      <c r="W9" s="51">
        <v>6.8444444444444441</v>
      </c>
      <c r="X9" s="45" t="s">
        <v>13</v>
      </c>
      <c r="Y9" s="94" t="s">
        <v>13</v>
      </c>
      <c r="Z9" s="69" t="s">
        <v>13</v>
      </c>
      <c r="AA9" s="46" t="s">
        <v>13</v>
      </c>
      <c r="AB9" s="45">
        <f>('Po kategorijama 2023-2024'!B9)/3.42</f>
        <v>0</v>
      </c>
      <c r="AC9" s="94">
        <f>('Po kategorijama 2023-2024'!I9-'Po kategorijama 2023-2024'!H9-'Po kategorijama 2023-2024'!G9)/3.42</f>
        <v>0</v>
      </c>
      <c r="AD9" s="95">
        <f>('Po kategorijama 2023-2024'!J9)/3.42</f>
        <v>0</v>
      </c>
      <c r="AE9" s="51">
        <f>('Po kategorijama 2023-2024'!Q9-'Po kategorijama 2023-2024'!P9-'Po kategorijama 2023-2024'!O9)/3.42</f>
        <v>0.29239766081871343</v>
      </c>
    </row>
    <row r="10" spans="1:32" ht="22.5" customHeight="1" x14ac:dyDescent="0.3">
      <c r="A10" s="113" t="s">
        <v>51</v>
      </c>
      <c r="B10" s="94" t="s">
        <v>13</v>
      </c>
      <c r="C10" s="94" t="s">
        <v>13</v>
      </c>
      <c r="D10" s="95">
        <v>3.6363636363636362</v>
      </c>
      <c r="E10" s="95">
        <v>4.6753246753246751</v>
      </c>
      <c r="F10" s="94">
        <v>2.9870129870129869</v>
      </c>
      <c r="G10" s="94">
        <v>5.7142857142857144</v>
      </c>
      <c r="H10" s="95">
        <v>10.38961038961039</v>
      </c>
      <c r="I10" s="95">
        <v>12.727272727272727</v>
      </c>
      <c r="J10" s="69" t="s">
        <v>13</v>
      </c>
      <c r="K10" s="44" t="s">
        <v>13</v>
      </c>
      <c r="L10" s="45">
        <v>5.0649350649350646</v>
      </c>
      <c r="M10" s="94">
        <v>5.7142857142857144</v>
      </c>
      <c r="N10" s="116">
        <v>7.0129870129870131</v>
      </c>
      <c r="O10" s="49">
        <v>7.662337662337662</v>
      </c>
      <c r="P10" s="43">
        <v>0.51948051948051943</v>
      </c>
      <c r="Q10" s="94">
        <v>2.2077922077922079</v>
      </c>
      <c r="R10" s="116">
        <v>0.64935064935064934</v>
      </c>
      <c r="S10" s="53">
        <v>1.8</v>
      </c>
      <c r="T10" s="54">
        <v>0.62222222222222223</v>
      </c>
      <c r="U10" s="117">
        <v>2.1777777777777776</v>
      </c>
      <c r="V10" s="95">
        <v>0.77777777777777779</v>
      </c>
      <c r="W10" s="51">
        <v>1.8666666666666667</v>
      </c>
      <c r="X10" s="43">
        <v>0.14285714285714285</v>
      </c>
      <c r="Y10" s="94">
        <v>2.1428571428571428</v>
      </c>
      <c r="Z10" s="95">
        <v>1</v>
      </c>
      <c r="AA10" s="48">
        <v>1.2857142857142858</v>
      </c>
      <c r="AB10" s="45">
        <f>('Po kategorijama 2023-2024'!B10)/3.42</f>
        <v>0.29239766081871343</v>
      </c>
      <c r="AC10" s="94">
        <f>('Po kategorijama 2023-2024'!I10-'Po kategorijama 2023-2024'!H10-'Po kategorijama 2023-2024'!G10)/3.42</f>
        <v>1.7543859649122808</v>
      </c>
      <c r="AD10" s="95">
        <f>('Po kategorijama 2023-2024'!J10)/3.42</f>
        <v>1.7543859649122808</v>
      </c>
      <c r="AE10" s="51">
        <f>('Po kategorijama 2023-2024'!Q10-'Po kategorijama 2023-2024'!P10-'Po kategorijama 2023-2024'!O10)/3.42</f>
        <v>2.6315789473684212</v>
      </c>
    </row>
    <row r="11" spans="1:32" ht="22.5" customHeight="1" x14ac:dyDescent="0.3">
      <c r="A11" s="113" t="s">
        <v>50</v>
      </c>
      <c r="B11" s="94" t="s">
        <v>13</v>
      </c>
      <c r="C11" s="94" t="s">
        <v>13</v>
      </c>
      <c r="D11" s="69" t="s">
        <v>13</v>
      </c>
      <c r="E11" s="69" t="s">
        <v>13</v>
      </c>
      <c r="F11" s="94" t="s">
        <v>13</v>
      </c>
      <c r="G11" s="94" t="s">
        <v>13</v>
      </c>
      <c r="H11" s="69" t="s">
        <v>13</v>
      </c>
      <c r="I11" s="69" t="s">
        <v>13</v>
      </c>
      <c r="J11" s="69" t="s">
        <v>13</v>
      </c>
      <c r="K11" s="44" t="s">
        <v>13</v>
      </c>
      <c r="L11" s="45">
        <v>1.6883116883116882</v>
      </c>
      <c r="M11" s="94">
        <v>1.6883116883116882</v>
      </c>
      <c r="N11" s="118">
        <v>3.6714285714285713</v>
      </c>
      <c r="O11" s="47">
        <v>3.6363636363636362</v>
      </c>
      <c r="P11" s="43">
        <v>0.64935064935064934</v>
      </c>
      <c r="Q11" s="94">
        <v>1.0389610389610389</v>
      </c>
      <c r="R11" s="116">
        <v>0.51948051948051943</v>
      </c>
      <c r="S11" s="53">
        <v>0.51948051948051943</v>
      </c>
      <c r="T11" s="54">
        <v>1.5555555555555556</v>
      </c>
      <c r="U11" s="117">
        <v>1.8666666666666667</v>
      </c>
      <c r="V11" s="95">
        <v>1.711111111111111</v>
      </c>
      <c r="W11" s="51">
        <v>2.1777777777777776</v>
      </c>
      <c r="X11" s="43">
        <v>1</v>
      </c>
      <c r="Y11" s="94">
        <v>1.8571428571428572</v>
      </c>
      <c r="Z11" s="95">
        <v>1.2857142857142858</v>
      </c>
      <c r="AA11" s="48">
        <v>1.4285714285714286</v>
      </c>
      <c r="AB11" s="45">
        <f>('Po kategorijama 2023-2024'!B11)/3.42</f>
        <v>0.58479532163742687</v>
      </c>
      <c r="AC11" s="94">
        <f>('Po kategorijama 2023-2024'!I11-'Po kategorijama 2023-2024'!H11-'Po kategorijama 2023-2024'!G11)/3.42</f>
        <v>0.87719298245614041</v>
      </c>
      <c r="AD11" s="95">
        <f>('Po kategorijama 2023-2024'!J11)/3.42</f>
        <v>2.6315789473684212</v>
      </c>
      <c r="AE11" s="51">
        <f>('Po kategorijama 2023-2024'!Q11-'Po kategorijama 2023-2024'!P11-'Po kategorijama 2023-2024'!O11)/3.42</f>
        <v>3.5087719298245617</v>
      </c>
    </row>
    <row r="12" spans="1:32" ht="22.5" customHeight="1" x14ac:dyDescent="0.3">
      <c r="A12" s="113" t="s">
        <v>40</v>
      </c>
      <c r="B12" s="94" t="s">
        <v>13</v>
      </c>
      <c r="C12" s="94" t="s">
        <v>13</v>
      </c>
      <c r="D12" s="69" t="s">
        <v>13</v>
      </c>
      <c r="E12" s="69" t="s">
        <v>13</v>
      </c>
      <c r="F12" s="94" t="s">
        <v>13</v>
      </c>
      <c r="G12" s="94" t="s">
        <v>13</v>
      </c>
      <c r="H12" s="69" t="s">
        <v>13</v>
      </c>
      <c r="I12" s="69" t="s">
        <v>13</v>
      </c>
      <c r="J12" s="69" t="s">
        <v>13</v>
      </c>
      <c r="K12" s="44" t="s">
        <v>13</v>
      </c>
      <c r="L12" s="45" t="s">
        <v>13</v>
      </c>
      <c r="M12" s="94" t="s">
        <v>13</v>
      </c>
      <c r="N12" s="69" t="s">
        <v>13</v>
      </c>
      <c r="O12" s="46" t="s">
        <v>13</v>
      </c>
      <c r="P12" s="43" t="s">
        <v>13</v>
      </c>
      <c r="Q12" s="94" t="s">
        <v>13</v>
      </c>
      <c r="R12" s="69" t="s">
        <v>13</v>
      </c>
      <c r="S12" s="44" t="s">
        <v>13</v>
      </c>
      <c r="T12" s="45" t="s">
        <v>13</v>
      </c>
      <c r="U12" s="94" t="s">
        <v>13</v>
      </c>
      <c r="V12" s="69" t="s">
        <v>13</v>
      </c>
      <c r="W12" s="46" t="s">
        <v>13</v>
      </c>
      <c r="X12" s="43">
        <v>0.2857142857142857</v>
      </c>
      <c r="Y12" s="94">
        <v>1.5714285714285714</v>
      </c>
      <c r="Z12" s="95">
        <v>2.7142857142857144</v>
      </c>
      <c r="AA12" s="48">
        <v>3.2857142857142856</v>
      </c>
      <c r="AB12" s="45">
        <f>('Po kategorijama 2023-2024'!B12)/3.42</f>
        <v>2.9239766081871346</v>
      </c>
      <c r="AC12" s="94">
        <f>('Po kategorijama 2023-2024'!I12-'Po kategorijama 2023-2024'!H12-'Po kategorijama 2023-2024'!G12)/3.42</f>
        <v>4.0935672514619883</v>
      </c>
      <c r="AD12" s="95">
        <f>('Po kategorijama 2023-2024'!J12)/3.42</f>
        <v>2.0467836257309941</v>
      </c>
      <c r="AE12" s="51">
        <f>('Po kategorijama 2023-2024'!Q12-'Po kategorijama 2023-2024'!P12-'Po kategorijama 2023-2024'!O12)/3.42</f>
        <v>4.0935672514619883</v>
      </c>
    </row>
    <row r="13" spans="1:32" ht="22.5" customHeight="1" x14ac:dyDescent="0.3">
      <c r="A13" s="113" t="s">
        <v>54</v>
      </c>
      <c r="B13" s="94" t="s">
        <v>13</v>
      </c>
      <c r="C13" s="94" t="s">
        <v>13</v>
      </c>
      <c r="D13" s="69">
        <v>5.3246753246753249</v>
      </c>
      <c r="E13" s="69">
        <v>5.7142857142857144</v>
      </c>
      <c r="F13" s="94">
        <v>2.9870129870129869</v>
      </c>
      <c r="G13" s="94">
        <v>4.6753246753246751</v>
      </c>
      <c r="H13" s="69">
        <v>10</v>
      </c>
      <c r="I13" s="69">
        <v>11.688311688311687</v>
      </c>
      <c r="J13" s="69" t="s">
        <v>13</v>
      </c>
      <c r="K13" s="44" t="s">
        <v>13</v>
      </c>
      <c r="L13" s="45">
        <v>3.6363636363636362</v>
      </c>
      <c r="M13" s="94">
        <v>4.2857142857142856</v>
      </c>
      <c r="N13" s="118">
        <v>5.7142857142857144</v>
      </c>
      <c r="O13" s="47">
        <v>6.6233766233766236</v>
      </c>
      <c r="P13" s="43">
        <v>2.5974025974025974</v>
      </c>
      <c r="Q13" s="94">
        <v>3.2467532467532467</v>
      </c>
      <c r="R13" s="116">
        <v>5.9740259740259738</v>
      </c>
      <c r="S13" s="53">
        <v>7.0129870129870131</v>
      </c>
      <c r="T13" s="54">
        <v>4.3555555555555552</v>
      </c>
      <c r="U13" s="117">
        <v>7.9333333333333336</v>
      </c>
      <c r="V13" s="95">
        <v>8.7111111111111104</v>
      </c>
      <c r="W13" s="51">
        <v>10.888888888888889</v>
      </c>
      <c r="X13" s="43">
        <v>0.5714285714285714</v>
      </c>
      <c r="Y13" s="94">
        <v>3.2857142857142856</v>
      </c>
      <c r="Z13" s="95">
        <v>7.8571428571428568</v>
      </c>
      <c r="AA13" s="48">
        <v>9.7142857142857135</v>
      </c>
      <c r="AB13" s="45">
        <f>('Po kategorijama 2023-2024'!B13)/3.42</f>
        <v>1.7543859649122808</v>
      </c>
      <c r="AC13" s="94">
        <f>('Po kategorijama 2023-2024'!I13-'Po kategorijama 2023-2024'!H13-'Po kategorijama 2023-2024'!G13)/3.42</f>
        <v>3.5087719298245617</v>
      </c>
      <c r="AD13" s="95">
        <f>('Po kategorijama 2023-2024'!J13)/3.42</f>
        <v>4.9707602339181287</v>
      </c>
      <c r="AE13" s="51">
        <f>('Po kategorijama 2023-2024'!Q13-'Po kategorijama 2023-2024'!P13-'Po kategorijama 2023-2024'!O13)/3.42</f>
        <v>7.3099415204678362</v>
      </c>
    </row>
    <row r="14" spans="1:32" ht="22.5" customHeight="1" x14ac:dyDescent="0.3">
      <c r="A14" s="113" t="s">
        <v>43</v>
      </c>
      <c r="B14" s="94" t="s">
        <v>13</v>
      </c>
      <c r="C14" s="94" t="s">
        <v>13</v>
      </c>
      <c r="D14" s="69" t="s">
        <v>13</v>
      </c>
      <c r="E14" s="69" t="s">
        <v>13</v>
      </c>
      <c r="F14" s="94" t="s">
        <v>13</v>
      </c>
      <c r="G14" s="94" t="s">
        <v>13</v>
      </c>
      <c r="H14" s="69" t="s">
        <v>13</v>
      </c>
      <c r="I14" s="69" t="s">
        <v>13</v>
      </c>
      <c r="J14" s="69" t="s">
        <v>13</v>
      </c>
      <c r="K14" s="44" t="s">
        <v>13</v>
      </c>
      <c r="L14" s="45" t="s">
        <v>13</v>
      </c>
      <c r="M14" s="94" t="s">
        <v>13</v>
      </c>
      <c r="N14" s="69" t="s">
        <v>13</v>
      </c>
      <c r="O14" s="46" t="s">
        <v>13</v>
      </c>
      <c r="P14" s="43" t="s">
        <v>13</v>
      </c>
      <c r="Q14" s="94" t="s">
        <v>13</v>
      </c>
      <c r="R14" s="69" t="s">
        <v>13</v>
      </c>
      <c r="S14" s="44" t="s">
        <v>13</v>
      </c>
      <c r="T14" s="45" t="s">
        <v>13</v>
      </c>
      <c r="U14" s="94" t="s">
        <v>13</v>
      </c>
      <c r="V14" s="69" t="s">
        <v>13</v>
      </c>
      <c r="W14" s="46" t="s">
        <v>13</v>
      </c>
      <c r="X14" s="43">
        <v>0.5714285714285714</v>
      </c>
      <c r="Y14" s="94">
        <v>4.4285714285714288</v>
      </c>
      <c r="Z14" s="95">
        <v>2</v>
      </c>
      <c r="AA14" s="48">
        <v>4.1428571428571432</v>
      </c>
      <c r="AB14" s="45">
        <f>('Po kategorijama 2023-2024'!B14)/3.42</f>
        <v>0.87719298245614041</v>
      </c>
      <c r="AC14" s="94">
        <f>('Po kategorijama 2023-2024'!I14-'Po kategorijama 2023-2024'!H14-'Po kategorijama 2023-2024'!G14)/3.42</f>
        <v>4.0935672514619883</v>
      </c>
      <c r="AD14" s="95">
        <f>('Po kategorijama 2023-2024'!J14)/3.42</f>
        <v>4.0935672514619883</v>
      </c>
      <c r="AE14" s="51">
        <f>('Po kategorijama 2023-2024'!Q14-'Po kategorijama 2023-2024'!P14-'Po kategorijama 2023-2024'!O14)/3.42</f>
        <v>7.3099415204678362</v>
      </c>
    </row>
    <row r="15" spans="1:32" ht="22.5" customHeight="1" x14ac:dyDescent="0.3">
      <c r="A15" s="113" t="s">
        <v>24</v>
      </c>
      <c r="B15" s="94" t="s">
        <v>13</v>
      </c>
      <c r="C15" s="94" t="s">
        <v>13</v>
      </c>
      <c r="D15" s="69" t="s">
        <v>13</v>
      </c>
      <c r="E15" s="69" t="s">
        <v>13</v>
      </c>
      <c r="F15" s="94" t="s">
        <v>13</v>
      </c>
      <c r="G15" s="94" t="s">
        <v>13</v>
      </c>
      <c r="H15" s="69" t="s">
        <v>13</v>
      </c>
      <c r="I15" s="69" t="s">
        <v>13</v>
      </c>
      <c r="J15" s="69" t="s">
        <v>13</v>
      </c>
      <c r="K15" s="44" t="s">
        <v>13</v>
      </c>
      <c r="L15" s="45" t="s">
        <v>13</v>
      </c>
      <c r="M15" s="94" t="s">
        <v>13</v>
      </c>
      <c r="N15" s="69" t="s">
        <v>13</v>
      </c>
      <c r="O15" s="46" t="s">
        <v>13</v>
      </c>
      <c r="P15" s="43" t="s">
        <v>13</v>
      </c>
      <c r="Q15" s="94" t="s">
        <v>13</v>
      </c>
      <c r="R15" s="69" t="s">
        <v>13</v>
      </c>
      <c r="S15" s="44" t="s">
        <v>13</v>
      </c>
      <c r="T15" s="54">
        <v>2.4888888888888889</v>
      </c>
      <c r="U15" s="117">
        <v>4.0444444444444443</v>
      </c>
      <c r="V15" s="95">
        <v>3.2666666666666666</v>
      </c>
      <c r="W15" s="51">
        <v>4.3555555555555552</v>
      </c>
      <c r="X15" s="43">
        <v>0.42857142857142855</v>
      </c>
      <c r="Y15" s="94">
        <v>1.8571428571428572</v>
      </c>
      <c r="Z15" s="95">
        <v>1.2857142857142858</v>
      </c>
      <c r="AA15" s="48">
        <v>2</v>
      </c>
      <c r="AB15" s="45">
        <f>('Po kategorijama 2023-2024'!B15)/3.42</f>
        <v>0.87719298245614041</v>
      </c>
      <c r="AC15" s="94">
        <f>('Po kategorijama 2023-2024'!I15-'Po kategorijama 2023-2024'!H15-'Po kategorijama 2023-2024'!G15)/3.42</f>
        <v>2.6315789473684212</v>
      </c>
      <c r="AD15" s="95">
        <f>('Po kategorijama 2023-2024'!J15)/3.42</f>
        <v>2.3391812865497075</v>
      </c>
      <c r="AE15" s="51">
        <f>('Po kategorijama 2023-2024'!Q15-'Po kategorijama 2023-2024'!P15-'Po kategorijama 2023-2024'!O15)/3.42</f>
        <v>3.801169590643275</v>
      </c>
    </row>
    <row r="16" spans="1:32" ht="22.5" customHeight="1" x14ac:dyDescent="0.3">
      <c r="A16" s="113" t="s">
        <v>44</v>
      </c>
      <c r="B16" s="94" t="s">
        <v>13</v>
      </c>
      <c r="C16" s="94" t="s">
        <v>13</v>
      </c>
      <c r="D16" s="69" t="s">
        <v>13</v>
      </c>
      <c r="E16" s="69" t="s">
        <v>13</v>
      </c>
      <c r="F16" s="94" t="s">
        <v>13</v>
      </c>
      <c r="G16" s="94" t="s">
        <v>13</v>
      </c>
      <c r="H16" s="69" t="s">
        <v>13</v>
      </c>
      <c r="I16" s="69" t="s">
        <v>13</v>
      </c>
      <c r="J16" s="69" t="s">
        <v>13</v>
      </c>
      <c r="K16" s="44" t="s">
        <v>13</v>
      </c>
      <c r="L16" s="45" t="s">
        <v>13</v>
      </c>
      <c r="M16" s="94" t="s">
        <v>13</v>
      </c>
      <c r="N16" s="69" t="s">
        <v>13</v>
      </c>
      <c r="O16" s="46" t="s">
        <v>13</v>
      </c>
      <c r="P16" s="43" t="s">
        <v>13</v>
      </c>
      <c r="Q16" s="94" t="s">
        <v>13</v>
      </c>
      <c r="R16" s="69" t="s">
        <v>13</v>
      </c>
      <c r="S16" s="44" t="s">
        <v>13</v>
      </c>
      <c r="T16" s="45" t="s">
        <v>13</v>
      </c>
      <c r="U16" s="94" t="s">
        <v>13</v>
      </c>
      <c r="V16" s="69" t="s">
        <v>13</v>
      </c>
      <c r="W16" s="46" t="s">
        <v>13</v>
      </c>
      <c r="X16" s="43">
        <v>0.14285714285714285</v>
      </c>
      <c r="Y16" s="94">
        <v>2.8571428571428572</v>
      </c>
      <c r="Z16" s="95">
        <v>1</v>
      </c>
      <c r="AA16" s="48">
        <v>2</v>
      </c>
      <c r="AB16" s="45">
        <f>('Po kategorijama 2023-2024'!B16)/3.42</f>
        <v>0</v>
      </c>
      <c r="AC16" s="94">
        <f>('Po kategorijama 2023-2024'!I16-'Po kategorijama 2023-2024'!H16-'Po kategorijama 2023-2024'!G16)/3.42</f>
        <v>1.4619883040935673</v>
      </c>
      <c r="AD16" s="95">
        <f>('Po kategorijama 2023-2024'!J16)/3.42</f>
        <v>0.87719298245614041</v>
      </c>
      <c r="AE16" s="51">
        <f>('Po kategorijama 2023-2024'!Q16-'Po kategorijama 2023-2024'!P16-'Po kategorijama 2023-2024'!O16)/3.42</f>
        <v>2.6315789473684212</v>
      </c>
    </row>
    <row r="17" spans="1:31" ht="22.5" customHeight="1" x14ac:dyDescent="0.3">
      <c r="A17" s="113" t="s">
        <v>41</v>
      </c>
      <c r="B17" s="94" t="s">
        <v>13</v>
      </c>
      <c r="C17" s="94" t="s">
        <v>13</v>
      </c>
      <c r="D17" s="69" t="s">
        <v>13</v>
      </c>
      <c r="E17" s="69" t="s">
        <v>13</v>
      </c>
      <c r="F17" s="94" t="s">
        <v>13</v>
      </c>
      <c r="G17" s="94" t="s">
        <v>13</v>
      </c>
      <c r="H17" s="69" t="s">
        <v>13</v>
      </c>
      <c r="I17" s="69" t="s">
        <v>13</v>
      </c>
      <c r="J17" s="69" t="s">
        <v>13</v>
      </c>
      <c r="K17" s="44" t="s">
        <v>13</v>
      </c>
      <c r="L17" s="45" t="s">
        <v>13</v>
      </c>
      <c r="M17" s="94" t="s">
        <v>13</v>
      </c>
      <c r="N17" s="69" t="s">
        <v>13</v>
      </c>
      <c r="O17" s="46" t="s">
        <v>13</v>
      </c>
      <c r="P17" s="43" t="s">
        <v>13</v>
      </c>
      <c r="Q17" s="94" t="s">
        <v>13</v>
      </c>
      <c r="R17" s="69" t="s">
        <v>13</v>
      </c>
      <c r="S17" s="44" t="s">
        <v>13</v>
      </c>
      <c r="T17" s="45" t="s">
        <v>13</v>
      </c>
      <c r="U17" s="94" t="s">
        <v>13</v>
      </c>
      <c r="V17" s="69" t="s">
        <v>13</v>
      </c>
      <c r="W17" s="46" t="s">
        <v>13</v>
      </c>
      <c r="X17" s="43">
        <v>0.7142857142857143</v>
      </c>
      <c r="Y17" s="94">
        <v>4.4285714285714288</v>
      </c>
      <c r="Z17" s="95">
        <v>3.4285714285714284</v>
      </c>
      <c r="AA17" s="48">
        <v>4.2857142857142856</v>
      </c>
      <c r="AB17" s="45">
        <f>('Po kategorijama 2023-2024'!B17)/3.42</f>
        <v>0.29239766081871343</v>
      </c>
      <c r="AC17" s="94">
        <f>('Po kategorijama 2023-2024'!I17-'Po kategorijama 2023-2024'!H17-'Po kategorijama 2023-2024'!G17)/3.42</f>
        <v>0.58479532163742687</v>
      </c>
      <c r="AD17" s="95">
        <f>('Po kategorijama 2023-2024'!J17)/3.42</f>
        <v>2.0467836257309941</v>
      </c>
      <c r="AE17" s="51">
        <f>('Po kategorijama 2023-2024'!Q17-'Po kategorijama 2023-2024'!P17-'Po kategorijama 2023-2024'!O17)/3.42</f>
        <v>2.9239766081871346</v>
      </c>
    </row>
    <row r="18" spans="1:31" ht="22.5" customHeight="1" x14ac:dyDescent="0.3">
      <c r="A18" s="113" t="s">
        <v>73</v>
      </c>
      <c r="B18" s="94" t="s">
        <v>13</v>
      </c>
      <c r="C18" s="94" t="s">
        <v>13</v>
      </c>
      <c r="D18" s="69" t="s">
        <v>13</v>
      </c>
      <c r="E18" s="69" t="s">
        <v>13</v>
      </c>
      <c r="F18" s="94" t="s">
        <v>13</v>
      </c>
      <c r="G18" s="94" t="s">
        <v>13</v>
      </c>
      <c r="H18" s="69" t="s">
        <v>13</v>
      </c>
      <c r="I18" s="69" t="s">
        <v>13</v>
      </c>
      <c r="J18" s="69" t="s">
        <v>13</v>
      </c>
      <c r="K18" s="44" t="s">
        <v>13</v>
      </c>
      <c r="L18" s="45" t="s">
        <v>13</v>
      </c>
      <c r="M18" s="94" t="s">
        <v>13</v>
      </c>
      <c r="N18" s="118" t="s">
        <v>13</v>
      </c>
      <c r="O18" s="47" t="s">
        <v>13</v>
      </c>
      <c r="P18" s="43" t="s">
        <v>13</v>
      </c>
      <c r="Q18" s="94" t="s">
        <v>13</v>
      </c>
      <c r="R18" s="116" t="s">
        <v>13</v>
      </c>
      <c r="S18" s="53" t="s">
        <v>13</v>
      </c>
      <c r="T18" s="54">
        <v>0</v>
      </c>
      <c r="U18" s="117">
        <v>0</v>
      </c>
      <c r="V18" s="95">
        <v>0</v>
      </c>
      <c r="W18" s="51">
        <v>0</v>
      </c>
      <c r="X18" s="43">
        <v>0.5714285714285714</v>
      </c>
      <c r="Y18" s="94">
        <v>2.2857142857142856</v>
      </c>
      <c r="Z18" s="95">
        <v>2.8571428571428572</v>
      </c>
      <c r="AA18" s="48">
        <v>5.1428571428571432</v>
      </c>
      <c r="AB18" s="45">
        <f>('Po kategorijama 2023-2024'!B18)/3.42</f>
        <v>1.7543859649122808</v>
      </c>
      <c r="AC18" s="94">
        <f>('Po kategorijama 2023-2024'!I18-'Po kategorijama 2023-2024'!H18-'Po kategorijama 2023-2024'!G18)/3.42</f>
        <v>3.2163742690058479</v>
      </c>
      <c r="AD18" s="95">
        <f>('Po kategorijama 2023-2024'!J18)/3.42</f>
        <v>1.7543859649122808</v>
      </c>
      <c r="AE18" s="51">
        <f>('Po kategorijama 2023-2024'!Q18-'Po kategorijama 2023-2024'!P18-'Po kategorijama 2023-2024'!O18)/3.42</f>
        <v>3.5087719298245617</v>
      </c>
    </row>
    <row r="19" spans="1:31" ht="22.5" customHeight="1" thickBot="1" x14ac:dyDescent="0.35">
      <c r="A19" s="114" t="s">
        <v>42</v>
      </c>
      <c r="B19" s="98">
        <v>0</v>
      </c>
      <c r="C19" s="98">
        <v>2.5</v>
      </c>
      <c r="D19" s="115">
        <v>1</v>
      </c>
      <c r="E19" s="115">
        <v>1.9</v>
      </c>
      <c r="F19" s="98">
        <v>0.5</v>
      </c>
      <c r="G19" s="98">
        <v>4.7</v>
      </c>
      <c r="H19" s="115" t="s">
        <v>13</v>
      </c>
      <c r="I19" s="115" t="s">
        <v>13</v>
      </c>
      <c r="J19" s="115" t="s">
        <v>13</v>
      </c>
      <c r="K19" s="103" t="s">
        <v>13</v>
      </c>
      <c r="L19" s="97" t="s">
        <v>13</v>
      </c>
      <c r="M19" s="98" t="s">
        <v>13</v>
      </c>
      <c r="N19" s="132" t="s">
        <v>13</v>
      </c>
      <c r="O19" s="133" t="s">
        <v>13</v>
      </c>
      <c r="P19" s="122" t="s">
        <v>13</v>
      </c>
      <c r="Q19" s="98" t="s">
        <v>13</v>
      </c>
      <c r="R19" s="134" t="s">
        <v>13</v>
      </c>
      <c r="S19" s="104" t="s">
        <v>13</v>
      </c>
      <c r="T19" s="105">
        <v>0.15555555555555556</v>
      </c>
      <c r="U19" s="135">
        <v>4.9777777777777779</v>
      </c>
      <c r="V19" s="99">
        <v>0.15555555555555556</v>
      </c>
      <c r="W19" s="100">
        <v>2.9555555555555557</v>
      </c>
      <c r="X19" s="122">
        <v>0.8571428571428571</v>
      </c>
      <c r="Y19" s="98">
        <v>3</v>
      </c>
      <c r="Z19" s="99">
        <v>1.7142857142857142</v>
      </c>
      <c r="AA19" s="106">
        <v>2.8571428571428572</v>
      </c>
      <c r="AB19" s="101">
        <f>('Po kategorijama 2023-2024'!B19)/3.42</f>
        <v>0</v>
      </c>
      <c r="AC19" s="137">
        <f>('Po kategorijama 2023-2024'!I19-'Po kategorijama 2023-2024'!H19-'Po kategorijama 2023-2024'!G19)/3.42</f>
        <v>2.3391812865497075</v>
      </c>
      <c r="AD19" s="138">
        <f>('Po kategorijama 2023-2024'!J19)/3.42</f>
        <v>3.2163742690058479</v>
      </c>
      <c r="AE19" s="93">
        <f>('Po kategorijama 2023-2024'!Q19-'Po kategorijama 2023-2024'!P19-'Po kategorijama 2023-2024'!O19)/3.42</f>
        <v>4.9707602339181287</v>
      </c>
    </row>
    <row r="20" spans="1:31" ht="22.5" customHeight="1" x14ac:dyDescent="0.3">
      <c r="A20" s="124" t="s">
        <v>45</v>
      </c>
      <c r="B20" s="125" t="s">
        <v>13</v>
      </c>
      <c r="C20" s="125" t="s">
        <v>13</v>
      </c>
      <c r="D20" s="126" t="s">
        <v>13</v>
      </c>
      <c r="E20" s="126" t="s">
        <v>13</v>
      </c>
      <c r="F20" s="125" t="s">
        <v>13</v>
      </c>
      <c r="G20" s="125" t="s">
        <v>13</v>
      </c>
      <c r="H20" s="126" t="s">
        <v>13</v>
      </c>
      <c r="I20" s="126" t="s">
        <v>13</v>
      </c>
      <c r="J20" s="126" t="s">
        <v>13</v>
      </c>
      <c r="K20" s="127" t="s">
        <v>13</v>
      </c>
      <c r="L20" s="107">
        <v>0</v>
      </c>
      <c r="M20" s="125">
        <v>0</v>
      </c>
      <c r="N20" s="126">
        <v>0</v>
      </c>
      <c r="O20" s="128">
        <v>0</v>
      </c>
      <c r="P20" s="108">
        <v>0.51948051948051943</v>
      </c>
      <c r="Q20" s="125">
        <v>0.51948051948051943</v>
      </c>
      <c r="R20" s="129">
        <v>0</v>
      </c>
      <c r="S20" s="109">
        <v>0</v>
      </c>
      <c r="T20" s="110">
        <v>0.15555555555555556</v>
      </c>
      <c r="U20" s="130">
        <v>0.15555555555555556</v>
      </c>
      <c r="V20" s="131">
        <v>0</v>
      </c>
      <c r="W20" s="112">
        <v>0</v>
      </c>
      <c r="X20" s="108">
        <v>0.8571428571428571</v>
      </c>
      <c r="Y20" s="125">
        <v>3.1428571428571428</v>
      </c>
      <c r="Z20" s="131">
        <v>6.2857142857142856</v>
      </c>
      <c r="AA20" s="111">
        <v>7.1428571428571432</v>
      </c>
      <c r="AB20" s="42">
        <f>('Po kategorijama 2023-2024'!B20)/3.42</f>
        <v>1.4619883040935673</v>
      </c>
      <c r="AC20" s="96">
        <f>('Po kategorijama 2023-2024'!I20-'Po kategorijama 2023-2024'!H20-'Po kategorijama 2023-2024'!G20)/3.42</f>
        <v>1.7543859649122808</v>
      </c>
      <c r="AD20" s="70">
        <f>('Po kategorijama 2023-2024'!J20)/3.42</f>
        <v>5.8479532163742691</v>
      </c>
      <c r="AE20" s="50">
        <f>('Po kategorijama 2023-2024'!Q20-'Po kategorijama 2023-2024'!P20-'Po kategorijama 2023-2024'!O20)/3.42</f>
        <v>6.4327485380116958</v>
      </c>
    </row>
    <row r="21" spans="1:31" ht="22.5" customHeight="1" x14ac:dyDescent="0.3">
      <c r="A21" s="113" t="s">
        <v>74</v>
      </c>
      <c r="B21" s="94" t="s">
        <v>13</v>
      </c>
      <c r="C21" s="94" t="s">
        <v>13</v>
      </c>
      <c r="D21" s="69" t="s">
        <v>13</v>
      </c>
      <c r="E21" s="69" t="s">
        <v>13</v>
      </c>
      <c r="F21" s="94" t="s">
        <v>13</v>
      </c>
      <c r="G21" s="94" t="s">
        <v>13</v>
      </c>
      <c r="H21" s="69" t="s">
        <v>13</v>
      </c>
      <c r="I21" s="69" t="s">
        <v>13</v>
      </c>
      <c r="J21" s="69" t="s">
        <v>13</v>
      </c>
      <c r="K21" s="44" t="s">
        <v>13</v>
      </c>
      <c r="L21" s="45" t="s">
        <v>13</v>
      </c>
      <c r="M21" s="94" t="s">
        <v>13</v>
      </c>
      <c r="N21" s="118" t="s">
        <v>13</v>
      </c>
      <c r="O21" s="47" t="s">
        <v>13</v>
      </c>
      <c r="P21" s="43" t="s">
        <v>13</v>
      </c>
      <c r="Q21" s="94" t="s">
        <v>13</v>
      </c>
      <c r="R21" s="116" t="s">
        <v>13</v>
      </c>
      <c r="S21" s="53" t="s">
        <v>13</v>
      </c>
      <c r="T21" s="54">
        <v>0.93333333333333335</v>
      </c>
      <c r="U21" s="117">
        <v>1.0888888888888888</v>
      </c>
      <c r="V21" s="95">
        <v>0.46666666666666667</v>
      </c>
      <c r="W21" s="51">
        <v>0.93333333333333335</v>
      </c>
      <c r="X21" s="45" t="s">
        <v>13</v>
      </c>
      <c r="Y21" s="94" t="s">
        <v>13</v>
      </c>
      <c r="Z21" s="69" t="s">
        <v>13</v>
      </c>
      <c r="AA21" s="46" t="s">
        <v>13</v>
      </c>
      <c r="AB21" s="45">
        <f>('Po kategorijama 2023-2024'!B21)/3.42</f>
        <v>0</v>
      </c>
      <c r="AC21" s="94">
        <f>('Po kategorijama 2023-2024'!I21-'Po kategorijama 2023-2024'!H21-'Po kategorijama 2023-2024'!G21)/3.42</f>
        <v>0</v>
      </c>
      <c r="AD21" s="95">
        <f>('Po kategorijama 2023-2024'!J21)/3.42</f>
        <v>0.29239766081871343</v>
      </c>
      <c r="AE21" s="51">
        <f>('Po kategorijama 2023-2024'!Q21-'Po kategorijama 2023-2024'!P21-'Po kategorijama 2023-2024'!O21)/3.42</f>
        <v>0.58479532163742687</v>
      </c>
    </row>
    <row r="22" spans="1:31" ht="22.5" customHeight="1" x14ac:dyDescent="0.3">
      <c r="A22" s="113" t="s">
        <v>75</v>
      </c>
      <c r="B22" s="94" t="s">
        <v>13</v>
      </c>
      <c r="C22" s="94" t="s">
        <v>13</v>
      </c>
      <c r="D22" s="69" t="s">
        <v>13</v>
      </c>
      <c r="E22" s="69" t="s">
        <v>13</v>
      </c>
      <c r="F22" s="94" t="s">
        <v>13</v>
      </c>
      <c r="G22" s="94" t="s">
        <v>13</v>
      </c>
      <c r="H22" s="69" t="s">
        <v>13</v>
      </c>
      <c r="I22" s="69" t="s">
        <v>13</v>
      </c>
      <c r="J22" s="69" t="s">
        <v>13</v>
      </c>
      <c r="K22" s="44" t="s">
        <v>13</v>
      </c>
      <c r="L22" s="45" t="s">
        <v>13</v>
      </c>
      <c r="M22" s="94" t="s">
        <v>13</v>
      </c>
      <c r="N22" s="69" t="s">
        <v>13</v>
      </c>
      <c r="O22" s="46" t="s">
        <v>13</v>
      </c>
      <c r="P22" s="43" t="s">
        <v>13</v>
      </c>
      <c r="Q22" s="94" t="s">
        <v>13</v>
      </c>
      <c r="R22" s="69" t="s">
        <v>13</v>
      </c>
      <c r="S22" s="44" t="s">
        <v>13</v>
      </c>
      <c r="T22" s="45" t="s">
        <v>13</v>
      </c>
      <c r="U22" s="94" t="s">
        <v>13</v>
      </c>
      <c r="V22" s="69" t="s">
        <v>13</v>
      </c>
      <c r="W22" s="46" t="s">
        <v>13</v>
      </c>
      <c r="X22" s="45" t="s">
        <v>13</v>
      </c>
      <c r="Y22" s="94" t="s">
        <v>13</v>
      </c>
      <c r="Z22" s="69" t="s">
        <v>13</v>
      </c>
      <c r="AA22" s="46" t="s">
        <v>13</v>
      </c>
      <c r="AB22" s="45">
        <f>('Po kategorijama 2023-2024'!B22)/3.42</f>
        <v>0</v>
      </c>
      <c r="AC22" s="94">
        <f>('Po kategorijama 2023-2024'!I22-'Po kategorijama 2023-2024'!H22-'Po kategorijama 2023-2024'!G22)/3.42</f>
        <v>0.29239766081871343</v>
      </c>
      <c r="AD22" s="95">
        <f>('Po kategorijama 2023-2024'!J22)/3.42</f>
        <v>2.6315789473684212</v>
      </c>
      <c r="AE22" s="51">
        <f>('Po kategorijama 2023-2024'!Q22-'Po kategorijama 2023-2024'!P22-'Po kategorijama 2023-2024'!O22)/3.42</f>
        <v>3.2163742690058479</v>
      </c>
    </row>
    <row r="23" spans="1:31" ht="22.5" customHeight="1" x14ac:dyDescent="0.3">
      <c r="A23" s="113" t="s">
        <v>76</v>
      </c>
      <c r="B23" s="94" t="s">
        <v>13</v>
      </c>
      <c r="C23" s="94" t="s">
        <v>13</v>
      </c>
      <c r="D23" s="69" t="s">
        <v>13</v>
      </c>
      <c r="E23" s="69" t="s">
        <v>13</v>
      </c>
      <c r="F23" s="94" t="s">
        <v>13</v>
      </c>
      <c r="G23" s="94" t="s">
        <v>13</v>
      </c>
      <c r="H23" s="69" t="s">
        <v>13</v>
      </c>
      <c r="I23" s="69" t="s">
        <v>13</v>
      </c>
      <c r="J23" s="69" t="s">
        <v>13</v>
      </c>
      <c r="K23" s="44" t="s">
        <v>13</v>
      </c>
      <c r="L23" s="45" t="s">
        <v>13</v>
      </c>
      <c r="M23" s="94" t="s">
        <v>13</v>
      </c>
      <c r="N23" s="69" t="s">
        <v>13</v>
      </c>
      <c r="O23" s="46" t="s">
        <v>13</v>
      </c>
      <c r="P23" s="43" t="s">
        <v>13</v>
      </c>
      <c r="Q23" s="94" t="s">
        <v>13</v>
      </c>
      <c r="R23" s="69" t="s">
        <v>13</v>
      </c>
      <c r="S23" s="44" t="s">
        <v>13</v>
      </c>
      <c r="T23" s="45" t="s">
        <v>13</v>
      </c>
      <c r="U23" s="94" t="s">
        <v>13</v>
      </c>
      <c r="V23" s="69" t="s">
        <v>13</v>
      </c>
      <c r="W23" s="46" t="s">
        <v>13</v>
      </c>
      <c r="X23" s="45" t="s">
        <v>13</v>
      </c>
      <c r="Y23" s="94" t="s">
        <v>13</v>
      </c>
      <c r="Z23" s="69" t="s">
        <v>13</v>
      </c>
      <c r="AA23" s="46" t="s">
        <v>13</v>
      </c>
      <c r="AB23" s="45">
        <f>('Po kategorijama 2023-2024'!B23)/3.42</f>
        <v>1.1695906432748537</v>
      </c>
      <c r="AC23" s="94">
        <f>('Po kategorijama 2023-2024'!I23-'Po kategorijama 2023-2024'!H23-'Po kategorijama 2023-2024'!G23)/3.42</f>
        <v>1.1695906432748537</v>
      </c>
      <c r="AD23" s="95">
        <f>('Po kategorijama 2023-2024'!J23)/3.42</f>
        <v>0.58479532163742687</v>
      </c>
      <c r="AE23" s="51">
        <f>('Po kategorijama 2023-2024'!Q23-'Po kategorijama 2023-2024'!P23-'Po kategorijama 2023-2024'!O23)/3.42</f>
        <v>0.58479532163742687</v>
      </c>
    </row>
    <row r="24" spans="1:31" ht="22.5" customHeight="1" x14ac:dyDescent="0.3">
      <c r="A24" s="113" t="s">
        <v>77</v>
      </c>
      <c r="B24" s="94" t="s">
        <v>13</v>
      </c>
      <c r="C24" s="94" t="s">
        <v>13</v>
      </c>
      <c r="D24" s="69" t="s">
        <v>13</v>
      </c>
      <c r="E24" s="69" t="s">
        <v>13</v>
      </c>
      <c r="F24" s="94" t="s">
        <v>13</v>
      </c>
      <c r="G24" s="94" t="s">
        <v>13</v>
      </c>
      <c r="H24" s="69" t="s">
        <v>13</v>
      </c>
      <c r="I24" s="69" t="s">
        <v>13</v>
      </c>
      <c r="J24" s="69" t="s">
        <v>13</v>
      </c>
      <c r="K24" s="44" t="s">
        <v>13</v>
      </c>
      <c r="L24" s="45" t="s">
        <v>13</v>
      </c>
      <c r="M24" s="94" t="s">
        <v>13</v>
      </c>
      <c r="N24" s="69" t="s">
        <v>13</v>
      </c>
      <c r="O24" s="46" t="s">
        <v>13</v>
      </c>
      <c r="P24" s="43" t="s">
        <v>13</v>
      </c>
      <c r="Q24" s="94" t="s">
        <v>13</v>
      </c>
      <c r="R24" s="69" t="s">
        <v>13</v>
      </c>
      <c r="S24" s="44" t="s">
        <v>13</v>
      </c>
      <c r="T24" s="45" t="s">
        <v>13</v>
      </c>
      <c r="U24" s="94" t="s">
        <v>13</v>
      </c>
      <c r="V24" s="69" t="s">
        <v>13</v>
      </c>
      <c r="W24" s="46" t="s">
        <v>13</v>
      </c>
      <c r="X24" s="45" t="s">
        <v>13</v>
      </c>
      <c r="Y24" s="94" t="s">
        <v>13</v>
      </c>
      <c r="Z24" s="69" t="s">
        <v>13</v>
      </c>
      <c r="AA24" s="46" t="s">
        <v>13</v>
      </c>
      <c r="AB24" s="45">
        <f>('Po kategorijama 2023-2024'!B24)/3.42</f>
        <v>0</v>
      </c>
      <c r="AC24" s="94">
        <f>('Po kategorijama 2023-2024'!I24-'Po kategorijama 2023-2024'!H24-'Po kategorijama 2023-2024'!G24)/3.42</f>
        <v>0</v>
      </c>
      <c r="AD24" s="95">
        <f>('Po kategorijama 2023-2024'!J24)/3.42</f>
        <v>1.4619883040935673</v>
      </c>
      <c r="AE24" s="51">
        <f>('Po kategorijama 2023-2024'!Q24-'Po kategorijama 2023-2024'!P24-'Po kategorijama 2023-2024'!O24)/3.42</f>
        <v>1.7543859649122808</v>
      </c>
    </row>
    <row r="25" spans="1:31" ht="22.5" customHeight="1" x14ac:dyDescent="0.3">
      <c r="A25" s="113" t="s">
        <v>78</v>
      </c>
      <c r="B25" s="94" t="s">
        <v>13</v>
      </c>
      <c r="C25" s="94" t="s">
        <v>13</v>
      </c>
      <c r="D25" s="69" t="s">
        <v>13</v>
      </c>
      <c r="E25" s="69" t="s">
        <v>13</v>
      </c>
      <c r="F25" s="94" t="s">
        <v>13</v>
      </c>
      <c r="G25" s="94" t="s">
        <v>13</v>
      </c>
      <c r="H25" s="69" t="s">
        <v>13</v>
      </c>
      <c r="I25" s="69" t="s">
        <v>13</v>
      </c>
      <c r="J25" s="69" t="s">
        <v>13</v>
      </c>
      <c r="K25" s="44" t="s">
        <v>13</v>
      </c>
      <c r="L25" s="45" t="s">
        <v>13</v>
      </c>
      <c r="M25" s="94" t="s">
        <v>13</v>
      </c>
      <c r="N25" s="69" t="s">
        <v>13</v>
      </c>
      <c r="O25" s="46" t="s">
        <v>13</v>
      </c>
      <c r="P25" s="43" t="s">
        <v>13</v>
      </c>
      <c r="Q25" s="94" t="s">
        <v>13</v>
      </c>
      <c r="R25" s="69" t="s">
        <v>13</v>
      </c>
      <c r="S25" s="44" t="s">
        <v>13</v>
      </c>
      <c r="T25" s="45" t="s">
        <v>13</v>
      </c>
      <c r="U25" s="94" t="s">
        <v>13</v>
      </c>
      <c r="V25" s="69" t="s">
        <v>13</v>
      </c>
      <c r="W25" s="46" t="s">
        <v>13</v>
      </c>
      <c r="X25" s="45" t="s">
        <v>13</v>
      </c>
      <c r="Y25" s="94" t="s">
        <v>13</v>
      </c>
      <c r="Z25" s="69" t="s">
        <v>13</v>
      </c>
      <c r="AA25" s="46" t="s">
        <v>13</v>
      </c>
      <c r="AB25" s="45">
        <f>('Po kategorijama 2023-2024'!B25)/3.42</f>
        <v>3.801169590643275</v>
      </c>
      <c r="AC25" s="94">
        <f>('Po kategorijama 2023-2024'!I25-'Po kategorijama 2023-2024'!H25-'Po kategorijama 2023-2024'!G25)/3.42</f>
        <v>4.0935672514619883</v>
      </c>
      <c r="AD25" s="95">
        <f>('Po kategorijama 2023-2024'!J25)/3.42</f>
        <v>8.4795321637426895</v>
      </c>
      <c r="AE25" s="51">
        <f>('Po kategorijama 2023-2024'!Q25-'Po kategorijama 2023-2024'!P25-'Po kategorijama 2023-2024'!O25)/3.42</f>
        <v>9.064327485380117</v>
      </c>
    </row>
    <row r="26" spans="1:31" ht="22.5" customHeight="1" x14ac:dyDescent="0.3">
      <c r="A26" s="113" t="s">
        <v>79</v>
      </c>
      <c r="B26" s="94" t="s">
        <v>13</v>
      </c>
      <c r="C26" s="94" t="s">
        <v>13</v>
      </c>
      <c r="D26" s="69" t="s">
        <v>13</v>
      </c>
      <c r="E26" s="69" t="s">
        <v>13</v>
      </c>
      <c r="F26" s="94" t="s">
        <v>13</v>
      </c>
      <c r="G26" s="94" t="s">
        <v>13</v>
      </c>
      <c r="H26" s="69" t="s">
        <v>13</v>
      </c>
      <c r="I26" s="69" t="s">
        <v>13</v>
      </c>
      <c r="J26" s="69" t="s">
        <v>13</v>
      </c>
      <c r="K26" s="44" t="s">
        <v>13</v>
      </c>
      <c r="L26" s="45" t="s">
        <v>13</v>
      </c>
      <c r="M26" s="94" t="s">
        <v>13</v>
      </c>
      <c r="N26" s="69" t="s">
        <v>13</v>
      </c>
      <c r="O26" s="46" t="s">
        <v>13</v>
      </c>
      <c r="P26" s="43" t="s">
        <v>13</v>
      </c>
      <c r="Q26" s="94" t="s">
        <v>13</v>
      </c>
      <c r="R26" s="69" t="s">
        <v>13</v>
      </c>
      <c r="S26" s="44" t="s">
        <v>13</v>
      </c>
      <c r="T26" s="45" t="s">
        <v>13</v>
      </c>
      <c r="U26" s="94" t="s">
        <v>13</v>
      </c>
      <c r="V26" s="69" t="s">
        <v>13</v>
      </c>
      <c r="W26" s="46" t="s">
        <v>13</v>
      </c>
      <c r="X26" s="45" t="s">
        <v>13</v>
      </c>
      <c r="Y26" s="94" t="s">
        <v>13</v>
      </c>
      <c r="Z26" s="69" t="s">
        <v>13</v>
      </c>
      <c r="AA26" s="46" t="s">
        <v>13</v>
      </c>
      <c r="AB26" s="45">
        <f>('Po kategorijama 2023-2024'!B26)/3.42</f>
        <v>0.29239766081871343</v>
      </c>
      <c r="AC26" s="94">
        <f>('Po kategorijama 2023-2024'!I26-'Po kategorijama 2023-2024'!H26-'Po kategorijama 2023-2024'!G26)/3.42</f>
        <v>0.29239766081871343</v>
      </c>
      <c r="AD26" s="95">
        <f>('Po kategorijama 2023-2024'!J26)/3.42</f>
        <v>1.1695906432748537</v>
      </c>
      <c r="AE26" s="51">
        <f>('Po kategorijama 2023-2024'!Q26-'Po kategorijama 2023-2024'!P26-'Po kategorijama 2023-2024'!O26)/3.42</f>
        <v>1.4619883040935673</v>
      </c>
    </row>
    <row r="27" spans="1:31" ht="22.5" customHeight="1" x14ac:dyDescent="0.3">
      <c r="A27" s="113" t="s">
        <v>80</v>
      </c>
      <c r="B27" s="94" t="s">
        <v>13</v>
      </c>
      <c r="C27" s="94" t="s">
        <v>13</v>
      </c>
      <c r="D27" s="69" t="s">
        <v>13</v>
      </c>
      <c r="E27" s="69" t="s">
        <v>13</v>
      </c>
      <c r="F27" s="94" t="s">
        <v>13</v>
      </c>
      <c r="G27" s="94" t="s">
        <v>13</v>
      </c>
      <c r="H27" s="69" t="s">
        <v>13</v>
      </c>
      <c r="I27" s="69" t="s">
        <v>13</v>
      </c>
      <c r="J27" s="69" t="s">
        <v>13</v>
      </c>
      <c r="K27" s="44" t="s">
        <v>13</v>
      </c>
      <c r="L27" s="45" t="s">
        <v>13</v>
      </c>
      <c r="M27" s="94" t="s">
        <v>13</v>
      </c>
      <c r="N27" s="69" t="s">
        <v>13</v>
      </c>
      <c r="O27" s="46" t="s">
        <v>13</v>
      </c>
      <c r="P27" s="43" t="s">
        <v>13</v>
      </c>
      <c r="Q27" s="94" t="s">
        <v>13</v>
      </c>
      <c r="R27" s="69" t="s">
        <v>13</v>
      </c>
      <c r="S27" s="44" t="s">
        <v>13</v>
      </c>
      <c r="T27" s="45" t="s">
        <v>13</v>
      </c>
      <c r="U27" s="94" t="s">
        <v>13</v>
      </c>
      <c r="V27" s="69" t="s">
        <v>13</v>
      </c>
      <c r="W27" s="46" t="s">
        <v>13</v>
      </c>
      <c r="X27" s="45" t="s">
        <v>13</v>
      </c>
      <c r="Y27" s="94" t="s">
        <v>13</v>
      </c>
      <c r="Z27" s="69" t="s">
        <v>13</v>
      </c>
      <c r="AA27" s="46" t="s">
        <v>13</v>
      </c>
      <c r="AB27" s="45">
        <f>('Po kategorijama 2023-2024'!B27)/3.42</f>
        <v>0</v>
      </c>
      <c r="AC27" s="94">
        <f>('Po kategorijama 2023-2024'!I27-'Po kategorijama 2023-2024'!H27-'Po kategorijama 2023-2024'!G27)/3.42</f>
        <v>0</v>
      </c>
      <c r="AD27" s="95">
        <f>('Po kategorijama 2023-2024'!J27)/3.42</f>
        <v>0.87719298245614041</v>
      </c>
      <c r="AE27" s="51">
        <f>('Po kategorijama 2023-2024'!Q27-'Po kategorijama 2023-2024'!P27-'Po kategorijama 2023-2024'!O27)/3.42</f>
        <v>0.87719298245614041</v>
      </c>
    </row>
    <row r="28" spans="1:31" ht="22.5" customHeight="1" x14ac:dyDescent="0.3">
      <c r="A28" s="113" t="s">
        <v>81</v>
      </c>
      <c r="B28" s="94" t="s">
        <v>13</v>
      </c>
      <c r="C28" s="94" t="s">
        <v>13</v>
      </c>
      <c r="D28" s="69" t="s">
        <v>13</v>
      </c>
      <c r="E28" s="69" t="s">
        <v>13</v>
      </c>
      <c r="F28" s="94" t="s">
        <v>13</v>
      </c>
      <c r="G28" s="94" t="s">
        <v>13</v>
      </c>
      <c r="H28" s="69" t="s">
        <v>13</v>
      </c>
      <c r="I28" s="69" t="s">
        <v>13</v>
      </c>
      <c r="J28" s="69" t="s">
        <v>13</v>
      </c>
      <c r="K28" s="44" t="s">
        <v>13</v>
      </c>
      <c r="L28" s="45" t="s">
        <v>13</v>
      </c>
      <c r="M28" s="94" t="s">
        <v>13</v>
      </c>
      <c r="N28" s="69" t="s">
        <v>13</v>
      </c>
      <c r="O28" s="46" t="s">
        <v>13</v>
      </c>
      <c r="P28" s="43" t="s">
        <v>13</v>
      </c>
      <c r="Q28" s="94" t="s">
        <v>13</v>
      </c>
      <c r="R28" s="69" t="s">
        <v>13</v>
      </c>
      <c r="S28" s="44" t="s">
        <v>13</v>
      </c>
      <c r="T28" s="45" t="s">
        <v>13</v>
      </c>
      <c r="U28" s="94" t="s">
        <v>13</v>
      </c>
      <c r="V28" s="69" t="s">
        <v>13</v>
      </c>
      <c r="W28" s="46" t="s">
        <v>13</v>
      </c>
      <c r="X28" s="45" t="s">
        <v>13</v>
      </c>
      <c r="Y28" s="94" t="s">
        <v>13</v>
      </c>
      <c r="Z28" s="69" t="s">
        <v>13</v>
      </c>
      <c r="AA28" s="46" t="s">
        <v>13</v>
      </c>
      <c r="AB28" s="45">
        <f>('Po kategorijama 2023-2024'!B28)/3.42</f>
        <v>0.29239766081871343</v>
      </c>
      <c r="AC28" s="94">
        <f>('Po kategorijama 2023-2024'!I28-'Po kategorijama 2023-2024'!H28-'Po kategorijama 2023-2024'!G28)/3.42</f>
        <v>0.29239766081871343</v>
      </c>
      <c r="AD28" s="95">
        <f>('Po kategorijama 2023-2024'!J28)/3.42</f>
        <v>5.8479532163742691</v>
      </c>
      <c r="AE28" s="51">
        <f>('Po kategorijama 2023-2024'!Q28-'Po kategorijama 2023-2024'!P28-'Po kategorijama 2023-2024'!O28)/3.42</f>
        <v>6.4327485380116958</v>
      </c>
    </row>
    <row r="29" spans="1:31" ht="22.5" customHeight="1" x14ac:dyDescent="0.3">
      <c r="A29" s="113" t="s">
        <v>82</v>
      </c>
      <c r="B29" s="94" t="s">
        <v>13</v>
      </c>
      <c r="C29" s="94" t="s">
        <v>13</v>
      </c>
      <c r="D29" s="69" t="s">
        <v>13</v>
      </c>
      <c r="E29" s="69" t="s">
        <v>13</v>
      </c>
      <c r="F29" s="94" t="s">
        <v>13</v>
      </c>
      <c r="G29" s="94" t="s">
        <v>13</v>
      </c>
      <c r="H29" s="69" t="s">
        <v>13</v>
      </c>
      <c r="I29" s="69" t="s">
        <v>13</v>
      </c>
      <c r="J29" s="69" t="s">
        <v>13</v>
      </c>
      <c r="K29" s="44" t="s">
        <v>13</v>
      </c>
      <c r="L29" s="45" t="s">
        <v>13</v>
      </c>
      <c r="M29" s="94" t="s">
        <v>13</v>
      </c>
      <c r="N29" s="69" t="s">
        <v>13</v>
      </c>
      <c r="O29" s="46" t="s">
        <v>13</v>
      </c>
      <c r="P29" s="43" t="s">
        <v>13</v>
      </c>
      <c r="Q29" s="94" t="s">
        <v>13</v>
      </c>
      <c r="R29" s="69" t="s">
        <v>13</v>
      </c>
      <c r="S29" s="44" t="s">
        <v>13</v>
      </c>
      <c r="T29" s="45" t="s">
        <v>13</v>
      </c>
      <c r="U29" s="94" t="s">
        <v>13</v>
      </c>
      <c r="V29" s="69" t="s">
        <v>13</v>
      </c>
      <c r="W29" s="46" t="s">
        <v>13</v>
      </c>
      <c r="X29" s="45" t="s">
        <v>13</v>
      </c>
      <c r="Y29" s="94" t="s">
        <v>13</v>
      </c>
      <c r="Z29" s="69" t="s">
        <v>13</v>
      </c>
      <c r="AA29" s="46" t="s">
        <v>13</v>
      </c>
      <c r="AB29" s="45">
        <f>('Po kategorijama 2023-2024'!B29)/3.42</f>
        <v>1.4619883040935673</v>
      </c>
      <c r="AC29" s="94">
        <f>('Po kategorijama 2023-2024'!I29-'Po kategorijama 2023-2024'!H29-'Po kategorijama 2023-2024'!G29)/3.42</f>
        <v>2.0467836257309941</v>
      </c>
      <c r="AD29" s="95">
        <f>('Po kategorijama 2023-2024'!J29)/3.42</f>
        <v>1.1695906432748537</v>
      </c>
      <c r="AE29" s="51">
        <f>('Po kategorijama 2023-2024'!Q29-'Po kategorijama 2023-2024'!P29-'Po kategorijama 2023-2024'!O29)/3.42</f>
        <v>1.1695906432748537</v>
      </c>
    </row>
    <row r="30" spans="1:31" ht="22.5" customHeight="1" x14ac:dyDescent="0.3">
      <c r="A30" s="113" t="s">
        <v>83</v>
      </c>
      <c r="B30" s="94" t="s">
        <v>13</v>
      </c>
      <c r="C30" s="94" t="s">
        <v>13</v>
      </c>
      <c r="D30" s="69" t="s">
        <v>13</v>
      </c>
      <c r="E30" s="69" t="s">
        <v>13</v>
      </c>
      <c r="F30" s="94" t="s">
        <v>13</v>
      </c>
      <c r="G30" s="94" t="s">
        <v>13</v>
      </c>
      <c r="H30" s="69" t="s">
        <v>13</v>
      </c>
      <c r="I30" s="69" t="s">
        <v>13</v>
      </c>
      <c r="J30" s="69" t="s">
        <v>13</v>
      </c>
      <c r="K30" s="44" t="s">
        <v>13</v>
      </c>
      <c r="L30" s="45" t="s">
        <v>13</v>
      </c>
      <c r="M30" s="94" t="s">
        <v>13</v>
      </c>
      <c r="N30" s="69" t="s">
        <v>13</v>
      </c>
      <c r="O30" s="46" t="s">
        <v>13</v>
      </c>
      <c r="P30" s="43" t="s">
        <v>13</v>
      </c>
      <c r="Q30" s="94" t="s">
        <v>13</v>
      </c>
      <c r="R30" s="69" t="s">
        <v>13</v>
      </c>
      <c r="S30" s="44" t="s">
        <v>13</v>
      </c>
      <c r="T30" s="45" t="s">
        <v>13</v>
      </c>
      <c r="U30" s="94" t="s">
        <v>13</v>
      </c>
      <c r="V30" s="69" t="s">
        <v>13</v>
      </c>
      <c r="W30" s="46" t="s">
        <v>13</v>
      </c>
      <c r="X30" s="45" t="s">
        <v>13</v>
      </c>
      <c r="Y30" s="94" t="s">
        <v>13</v>
      </c>
      <c r="Z30" s="69" t="s">
        <v>13</v>
      </c>
      <c r="AA30" s="46" t="s">
        <v>13</v>
      </c>
      <c r="AB30" s="45">
        <f>('Po kategorijama 2023-2024'!B30)/3.42</f>
        <v>0.87719298245614041</v>
      </c>
      <c r="AC30" s="94">
        <f>('Po kategorijama 2023-2024'!I30-'Po kategorijama 2023-2024'!H30-'Po kategorijama 2023-2024'!G30)/3.42</f>
        <v>0.87719298245614041</v>
      </c>
      <c r="AD30" s="95">
        <f>('Po kategorijama 2023-2024'!J30)/3.42</f>
        <v>5.5555555555555554</v>
      </c>
      <c r="AE30" s="51">
        <f>('Po kategorijama 2023-2024'!Q30-'Po kategorijama 2023-2024'!P30-'Po kategorijama 2023-2024'!O30)/3.42</f>
        <v>5.8479532163742691</v>
      </c>
    </row>
    <row r="31" spans="1:31" ht="22.5" customHeight="1" x14ac:dyDescent="0.3">
      <c r="A31" s="113" t="s">
        <v>84</v>
      </c>
      <c r="B31" s="94" t="s">
        <v>13</v>
      </c>
      <c r="C31" s="94" t="s">
        <v>13</v>
      </c>
      <c r="D31" s="69" t="s">
        <v>13</v>
      </c>
      <c r="E31" s="69" t="s">
        <v>13</v>
      </c>
      <c r="F31" s="94" t="s">
        <v>13</v>
      </c>
      <c r="G31" s="94" t="s">
        <v>13</v>
      </c>
      <c r="H31" s="69" t="s">
        <v>13</v>
      </c>
      <c r="I31" s="69" t="s">
        <v>13</v>
      </c>
      <c r="J31" s="69" t="s">
        <v>13</v>
      </c>
      <c r="K31" s="44" t="s">
        <v>13</v>
      </c>
      <c r="L31" s="45" t="s">
        <v>13</v>
      </c>
      <c r="M31" s="94" t="s">
        <v>13</v>
      </c>
      <c r="N31" s="69" t="s">
        <v>13</v>
      </c>
      <c r="O31" s="46" t="s">
        <v>13</v>
      </c>
      <c r="P31" s="43" t="s">
        <v>13</v>
      </c>
      <c r="Q31" s="94" t="s">
        <v>13</v>
      </c>
      <c r="R31" s="69" t="s">
        <v>13</v>
      </c>
      <c r="S31" s="44" t="s">
        <v>13</v>
      </c>
      <c r="T31" s="45" t="s">
        <v>13</v>
      </c>
      <c r="U31" s="94" t="s">
        <v>13</v>
      </c>
      <c r="V31" s="69" t="s">
        <v>13</v>
      </c>
      <c r="W31" s="46" t="s">
        <v>13</v>
      </c>
      <c r="X31" s="45" t="s">
        <v>13</v>
      </c>
      <c r="Y31" s="94" t="s">
        <v>13</v>
      </c>
      <c r="Z31" s="69" t="s">
        <v>13</v>
      </c>
      <c r="AA31" s="46" t="s">
        <v>13</v>
      </c>
      <c r="AB31" s="45">
        <f>('Po kategorijama 2023-2024'!B31)/3.42</f>
        <v>0</v>
      </c>
      <c r="AC31" s="94">
        <f>('Po kategorijama 2023-2024'!I31-'Po kategorijama 2023-2024'!H31-'Po kategorijama 2023-2024'!G31)/3.42</f>
        <v>0</v>
      </c>
      <c r="AD31" s="95">
        <f>('Po kategorijama 2023-2024'!J31)/3.42</f>
        <v>2.3391812865497075</v>
      </c>
      <c r="AE31" s="51">
        <f>('Po kategorijama 2023-2024'!Q31-'Po kategorijama 2023-2024'!P31-'Po kategorijama 2023-2024'!O31)/3.42</f>
        <v>2.6315789473684212</v>
      </c>
    </row>
    <row r="32" spans="1:31" ht="22.5" customHeight="1" x14ac:dyDescent="0.3">
      <c r="A32" s="113" t="s">
        <v>85</v>
      </c>
      <c r="B32" s="94" t="s">
        <v>13</v>
      </c>
      <c r="C32" s="94" t="s">
        <v>13</v>
      </c>
      <c r="D32" s="69" t="s">
        <v>13</v>
      </c>
      <c r="E32" s="69" t="s">
        <v>13</v>
      </c>
      <c r="F32" s="94" t="s">
        <v>13</v>
      </c>
      <c r="G32" s="94" t="s">
        <v>13</v>
      </c>
      <c r="H32" s="69" t="s">
        <v>13</v>
      </c>
      <c r="I32" s="69" t="s">
        <v>13</v>
      </c>
      <c r="J32" s="69" t="s">
        <v>13</v>
      </c>
      <c r="K32" s="44" t="s">
        <v>13</v>
      </c>
      <c r="L32" s="45" t="s">
        <v>13</v>
      </c>
      <c r="M32" s="94" t="s">
        <v>13</v>
      </c>
      <c r="N32" s="69" t="s">
        <v>13</v>
      </c>
      <c r="O32" s="46" t="s">
        <v>13</v>
      </c>
      <c r="P32" s="43" t="s">
        <v>13</v>
      </c>
      <c r="Q32" s="94" t="s">
        <v>13</v>
      </c>
      <c r="R32" s="69" t="s">
        <v>13</v>
      </c>
      <c r="S32" s="44" t="s">
        <v>13</v>
      </c>
      <c r="T32" s="45" t="s">
        <v>13</v>
      </c>
      <c r="U32" s="94" t="s">
        <v>13</v>
      </c>
      <c r="V32" s="69" t="s">
        <v>13</v>
      </c>
      <c r="W32" s="46" t="s">
        <v>13</v>
      </c>
      <c r="X32" s="45" t="s">
        <v>13</v>
      </c>
      <c r="Y32" s="94" t="s">
        <v>13</v>
      </c>
      <c r="Z32" s="69" t="s">
        <v>13</v>
      </c>
      <c r="AA32" s="46" t="s">
        <v>13</v>
      </c>
      <c r="AB32" s="45">
        <f>('Po kategorijama 2023-2024'!B32)/3.42</f>
        <v>0.29239766081871343</v>
      </c>
      <c r="AC32" s="94">
        <f>('Po kategorijama 2023-2024'!I32-'Po kategorijama 2023-2024'!H32-'Po kategorijama 2023-2024'!G32)/3.42</f>
        <v>0.29239766081871343</v>
      </c>
      <c r="AD32" s="95">
        <f>('Po kategorijama 2023-2024'!J32)/3.42</f>
        <v>0.58479532163742687</v>
      </c>
      <c r="AE32" s="51">
        <f>('Po kategorijama 2023-2024'!Q32-'Po kategorijama 2023-2024'!P32-'Po kategorijama 2023-2024'!O32)/3.42</f>
        <v>0.58479532163742687</v>
      </c>
    </row>
    <row r="33" spans="1:31" ht="22.5" customHeight="1" thickBot="1" x14ac:dyDescent="0.35">
      <c r="A33" s="136" t="s">
        <v>86</v>
      </c>
      <c r="B33" s="94" t="s">
        <v>13</v>
      </c>
      <c r="C33" s="94" t="s">
        <v>13</v>
      </c>
      <c r="D33" s="69" t="s">
        <v>13</v>
      </c>
      <c r="E33" s="69" t="s">
        <v>13</v>
      </c>
      <c r="F33" s="94" t="s">
        <v>13</v>
      </c>
      <c r="G33" s="94" t="s">
        <v>13</v>
      </c>
      <c r="H33" s="69" t="s">
        <v>13</v>
      </c>
      <c r="I33" s="69" t="s">
        <v>13</v>
      </c>
      <c r="J33" s="69" t="s">
        <v>13</v>
      </c>
      <c r="K33" s="44" t="s">
        <v>13</v>
      </c>
      <c r="L33" s="45" t="s">
        <v>13</v>
      </c>
      <c r="M33" s="94" t="s">
        <v>13</v>
      </c>
      <c r="N33" s="69" t="s">
        <v>13</v>
      </c>
      <c r="O33" s="46" t="s">
        <v>13</v>
      </c>
      <c r="P33" s="43" t="s">
        <v>13</v>
      </c>
      <c r="Q33" s="94" t="s">
        <v>13</v>
      </c>
      <c r="R33" s="69" t="s">
        <v>13</v>
      </c>
      <c r="S33" s="44" t="s">
        <v>13</v>
      </c>
      <c r="T33" s="45" t="s">
        <v>13</v>
      </c>
      <c r="U33" s="94" t="s">
        <v>13</v>
      </c>
      <c r="V33" s="69" t="s">
        <v>13</v>
      </c>
      <c r="W33" s="46" t="s">
        <v>13</v>
      </c>
      <c r="X33" s="45" t="s">
        <v>13</v>
      </c>
      <c r="Y33" s="94" t="s">
        <v>13</v>
      </c>
      <c r="Z33" s="69" t="s">
        <v>13</v>
      </c>
      <c r="AA33" s="46" t="s">
        <v>13</v>
      </c>
      <c r="AB33" s="97">
        <f>('Po kategorijama 2023-2024'!B33)/3.42</f>
        <v>0.87719298245614041</v>
      </c>
      <c r="AC33" s="98">
        <f>('Po kategorijama 2023-2024'!I33-'Po kategorijama 2023-2024'!H33-'Po kategorijama 2023-2024'!G33)/3.42</f>
        <v>1.1695906432748537</v>
      </c>
      <c r="AD33" s="99">
        <f>('Po kategorijama 2023-2024'!J33)/3.42</f>
        <v>2.3391812865497075</v>
      </c>
      <c r="AE33" s="100">
        <f>('Po kategorijama 2023-2024'!Q33-'Po kategorijama 2023-2024'!P33-'Po kategorijama 2023-2024'!O33)/3.42</f>
        <v>3.801169590643275</v>
      </c>
    </row>
    <row r="34" spans="1:31" ht="22.5" customHeight="1" x14ac:dyDescent="0.3">
      <c r="A34" s="119" t="s">
        <v>87</v>
      </c>
      <c r="B34" s="96" t="s">
        <v>13</v>
      </c>
      <c r="C34" s="96" t="s">
        <v>13</v>
      </c>
      <c r="D34" s="146" t="s">
        <v>13</v>
      </c>
      <c r="E34" s="146" t="s">
        <v>13</v>
      </c>
      <c r="F34" s="96" t="s">
        <v>13</v>
      </c>
      <c r="G34" s="96" t="s">
        <v>13</v>
      </c>
      <c r="H34" s="146" t="s">
        <v>13</v>
      </c>
      <c r="I34" s="146" t="s">
        <v>13</v>
      </c>
      <c r="J34" s="146" t="s">
        <v>13</v>
      </c>
      <c r="K34" s="147" t="s">
        <v>13</v>
      </c>
      <c r="L34" s="42" t="s">
        <v>13</v>
      </c>
      <c r="M34" s="96" t="s">
        <v>13</v>
      </c>
      <c r="N34" s="146" t="s">
        <v>13</v>
      </c>
      <c r="O34" s="148" t="s">
        <v>13</v>
      </c>
      <c r="P34" s="102">
        <v>0.77922077922077926</v>
      </c>
      <c r="Q34" s="96">
        <v>1.5584415584415585</v>
      </c>
      <c r="R34" s="146">
        <v>1.948051948051948</v>
      </c>
      <c r="S34" s="147">
        <v>3.2467532467532467</v>
      </c>
      <c r="T34" s="42" t="s">
        <v>13</v>
      </c>
      <c r="U34" s="96" t="s">
        <v>13</v>
      </c>
      <c r="V34" s="146" t="s">
        <v>13</v>
      </c>
      <c r="W34" s="148" t="s">
        <v>13</v>
      </c>
      <c r="X34" s="42" t="s">
        <v>13</v>
      </c>
      <c r="Y34" s="96" t="s">
        <v>13</v>
      </c>
      <c r="Z34" s="146" t="s">
        <v>13</v>
      </c>
      <c r="AA34" s="148" t="s">
        <v>13</v>
      </c>
      <c r="AB34" s="42">
        <f>('Po kategorijama 2023-2024'!B34)/3.42</f>
        <v>2.0467836257309941</v>
      </c>
      <c r="AC34" s="96">
        <f>('Po kategorijama 2023-2024'!I34-'Po kategorijama 2023-2024'!H34-'Po kategorijama 2023-2024'!G34)/3.42</f>
        <v>3.2163742690058479</v>
      </c>
      <c r="AD34" s="70">
        <f>('Po kategorijama 2023-2024'!J34)/3.42</f>
        <v>4.0935672514619883</v>
      </c>
      <c r="AE34" s="50">
        <f>('Po kategorijama 2023-2024'!Q34-'Po kategorijama 2023-2024'!P34-'Po kategorijama 2023-2024'!O34)/3.42</f>
        <v>6.4327485380116958</v>
      </c>
    </row>
    <row r="35" spans="1:31" ht="22.5" customHeight="1" x14ac:dyDescent="0.3">
      <c r="A35" s="113" t="s">
        <v>88</v>
      </c>
      <c r="B35" s="94" t="s">
        <v>13</v>
      </c>
      <c r="C35" s="94" t="s">
        <v>13</v>
      </c>
      <c r="D35" s="69" t="s">
        <v>13</v>
      </c>
      <c r="E35" s="69" t="s">
        <v>13</v>
      </c>
      <c r="F35" s="94" t="s">
        <v>13</v>
      </c>
      <c r="G35" s="94" t="s">
        <v>13</v>
      </c>
      <c r="H35" s="69" t="s">
        <v>13</v>
      </c>
      <c r="I35" s="69" t="s">
        <v>13</v>
      </c>
      <c r="J35" s="69" t="s">
        <v>13</v>
      </c>
      <c r="K35" s="44" t="s">
        <v>13</v>
      </c>
      <c r="L35" s="45" t="s">
        <v>13</v>
      </c>
      <c r="M35" s="94" t="s">
        <v>13</v>
      </c>
      <c r="N35" s="69" t="s">
        <v>13</v>
      </c>
      <c r="O35" s="46" t="s">
        <v>13</v>
      </c>
      <c r="P35" s="43" t="s">
        <v>13</v>
      </c>
      <c r="Q35" s="94" t="s">
        <v>13</v>
      </c>
      <c r="R35" s="69" t="s">
        <v>13</v>
      </c>
      <c r="S35" s="44" t="s">
        <v>13</v>
      </c>
      <c r="T35" s="45" t="s">
        <v>13</v>
      </c>
      <c r="U35" s="94" t="s">
        <v>13</v>
      </c>
      <c r="V35" s="69" t="s">
        <v>13</v>
      </c>
      <c r="W35" s="46" t="s">
        <v>13</v>
      </c>
      <c r="X35" s="45" t="s">
        <v>13</v>
      </c>
      <c r="Y35" s="94" t="s">
        <v>13</v>
      </c>
      <c r="Z35" s="69" t="s">
        <v>13</v>
      </c>
      <c r="AA35" s="46" t="s">
        <v>13</v>
      </c>
      <c r="AB35" s="45">
        <f>('Po kategorijama 2023-2024'!B35)/3.42</f>
        <v>0.29239766081871343</v>
      </c>
      <c r="AC35" s="94">
        <f>('Po kategorijama 2023-2024'!I35-'Po kategorijama 2023-2024'!H35-'Po kategorijama 2023-2024'!G35)/3.42</f>
        <v>0.58479532163742687</v>
      </c>
      <c r="AD35" s="95">
        <f>('Po kategorijama 2023-2024'!J35)/3.42</f>
        <v>0.87719298245614041</v>
      </c>
      <c r="AE35" s="51">
        <f>('Po kategorijama 2023-2024'!Q35-'Po kategorijama 2023-2024'!P35-'Po kategorijama 2023-2024'!O35)/3.42</f>
        <v>1.4619883040935673</v>
      </c>
    </row>
    <row r="36" spans="1:31" ht="22.5" customHeight="1" x14ac:dyDescent="0.3">
      <c r="A36" s="113" t="s">
        <v>89</v>
      </c>
      <c r="B36" s="94" t="s">
        <v>13</v>
      </c>
      <c r="C36" s="94" t="s">
        <v>13</v>
      </c>
      <c r="D36" s="69" t="s">
        <v>13</v>
      </c>
      <c r="E36" s="69" t="s">
        <v>13</v>
      </c>
      <c r="F36" s="94" t="s">
        <v>13</v>
      </c>
      <c r="G36" s="94" t="s">
        <v>13</v>
      </c>
      <c r="H36" s="69" t="s">
        <v>13</v>
      </c>
      <c r="I36" s="69" t="s">
        <v>13</v>
      </c>
      <c r="J36" s="69" t="s">
        <v>13</v>
      </c>
      <c r="K36" s="44" t="s">
        <v>13</v>
      </c>
      <c r="L36" s="45" t="s">
        <v>13</v>
      </c>
      <c r="M36" s="94" t="s">
        <v>13</v>
      </c>
      <c r="N36" s="69" t="s">
        <v>13</v>
      </c>
      <c r="O36" s="46" t="s">
        <v>13</v>
      </c>
      <c r="P36" s="43" t="s">
        <v>13</v>
      </c>
      <c r="Q36" s="94" t="s">
        <v>13</v>
      </c>
      <c r="R36" s="69" t="s">
        <v>13</v>
      </c>
      <c r="S36" s="44" t="s">
        <v>13</v>
      </c>
      <c r="T36" s="45" t="s">
        <v>13</v>
      </c>
      <c r="U36" s="94" t="s">
        <v>13</v>
      </c>
      <c r="V36" s="69" t="s">
        <v>13</v>
      </c>
      <c r="W36" s="46" t="s">
        <v>13</v>
      </c>
      <c r="X36" s="45" t="s">
        <v>13</v>
      </c>
      <c r="Y36" s="94" t="s">
        <v>13</v>
      </c>
      <c r="Z36" s="69" t="s">
        <v>13</v>
      </c>
      <c r="AA36" s="46" t="s">
        <v>13</v>
      </c>
      <c r="AB36" s="45">
        <f>('Po kategorijama 2023-2024'!B36)/3.42</f>
        <v>0.87719298245614041</v>
      </c>
      <c r="AC36" s="94">
        <f>('Po kategorijama 2023-2024'!I36-'Po kategorijama 2023-2024'!H36-'Po kategorijama 2023-2024'!G36)/3.42</f>
        <v>1.7543859649122808</v>
      </c>
      <c r="AD36" s="95">
        <f>('Po kategorijama 2023-2024'!J36)/3.42</f>
        <v>1.4619883040935673</v>
      </c>
      <c r="AE36" s="51">
        <f>('Po kategorijama 2023-2024'!Q36-'Po kategorijama 2023-2024'!P36-'Po kategorijama 2023-2024'!O36)/3.42</f>
        <v>2.3391812865497075</v>
      </c>
    </row>
    <row r="37" spans="1:31" ht="22.5" customHeight="1" x14ac:dyDescent="0.3">
      <c r="A37" s="113" t="s">
        <v>90</v>
      </c>
      <c r="B37" s="94" t="s">
        <v>13</v>
      </c>
      <c r="C37" s="94" t="s">
        <v>13</v>
      </c>
      <c r="D37" s="69" t="s">
        <v>13</v>
      </c>
      <c r="E37" s="69" t="s">
        <v>13</v>
      </c>
      <c r="F37" s="94" t="s">
        <v>13</v>
      </c>
      <c r="G37" s="94" t="s">
        <v>13</v>
      </c>
      <c r="H37" s="69" t="s">
        <v>13</v>
      </c>
      <c r="I37" s="69" t="s">
        <v>13</v>
      </c>
      <c r="J37" s="69" t="s">
        <v>13</v>
      </c>
      <c r="K37" s="44" t="s">
        <v>13</v>
      </c>
      <c r="L37" s="45" t="s">
        <v>13</v>
      </c>
      <c r="M37" s="94" t="s">
        <v>13</v>
      </c>
      <c r="N37" s="69" t="s">
        <v>13</v>
      </c>
      <c r="O37" s="46" t="s">
        <v>13</v>
      </c>
      <c r="P37" s="43" t="s">
        <v>13</v>
      </c>
      <c r="Q37" s="94" t="s">
        <v>13</v>
      </c>
      <c r="R37" s="69" t="s">
        <v>13</v>
      </c>
      <c r="S37" s="44" t="s">
        <v>13</v>
      </c>
      <c r="T37" s="45" t="s">
        <v>13</v>
      </c>
      <c r="U37" s="94" t="s">
        <v>13</v>
      </c>
      <c r="V37" s="69" t="s">
        <v>13</v>
      </c>
      <c r="W37" s="46" t="s">
        <v>13</v>
      </c>
      <c r="X37" s="45" t="s">
        <v>13</v>
      </c>
      <c r="Y37" s="94" t="s">
        <v>13</v>
      </c>
      <c r="Z37" s="69" t="s">
        <v>13</v>
      </c>
      <c r="AA37" s="46" t="s">
        <v>13</v>
      </c>
      <c r="AB37" s="45">
        <f>('Po kategorijama 2023-2024'!B37)/3.42</f>
        <v>0.58479532163742687</v>
      </c>
      <c r="AC37" s="94">
        <f>('Po kategorijama 2023-2024'!I37-'Po kategorijama 2023-2024'!H37-'Po kategorijama 2023-2024'!G37)/3.42</f>
        <v>1.4619883040935673</v>
      </c>
      <c r="AD37" s="95">
        <f>('Po kategorijama 2023-2024'!J37)/3.42</f>
        <v>4.3859649122807021</v>
      </c>
      <c r="AE37" s="51">
        <f>('Po kategorijama 2023-2024'!Q37-'Po kategorijama 2023-2024'!P37-'Po kategorijama 2023-2024'!O37)/3.42</f>
        <v>4.9707602339181287</v>
      </c>
    </row>
    <row r="38" spans="1:31" ht="22.5" customHeight="1" x14ac:dyDescent="0.3">
      <c r="A38" s="113" t="s">
        <v>91</v>
      </c>
      <c r="B38" s="94" t="s">
        <v>13</v>
      </c>
      <c r="C38" s="94" t="s">
        <v>13</v>
      </c>
      <c r="D38" s="69" t="s">
        <v>13</v>
      </c>
      <c r="E38" s="69" t="s">
        <v>13</v>
      </c>
      <c r="F38" s="94" t="s">
        <v>13</v>
      </c>
      <c r="G38" s="94" t="s">
        <v>13</v>
      </c>
      <c r="H38" s="69" t="s">
        <v>13</v>
      </c>
      <c r="I38" s="69" t="s">
        <v>13</v>
      </c>
      <c r="J38" s="69" t="s">
        <v>13</v>
      </c>
      <c r="K38" s="44" t="s">
        <v>13</v>
      </c>
      <c r="L38" s="45" t="s">
        <v>13</v>
      </c>
      <c r="M38" s="94" t="s">
        <v>13</v>
      </c>
      <c r="N38" s="69" t="s">
        <v>13</v>
      </c>
      <c r="O38" s="46" t="s">
        <v>13</v>
      </c>
      <c r="P38" s="43" t="s">
        <v>13</v>
      </c>
      <c r="Q38" s="94" t="s">
        <v>13</v>
      </c>
      <c r="R38" s="69" t="s">
        <v>13</v>
      </c>
      <c r="S38" s="44" t="s">
        <v>13</v>
      </c>
      <c r="T38" s="45" t="s">
        <v>13</v>
      </c>
      <c r="U38" s="94" t="s">
        <v>13</v>
      </c>
      <c r="V38" s="69" t="s">
        <v>13</v>
      </c>
      <c r="W38" s="46" t="s">
        <v>13</v>
      </c>
      <c r="X38" s="45" t="s">
        <v>13</v>
      </c>
      <c r="Y38" s="94" t="s">
        <v>13</v>
      </c>
      <c r="Z38" s="69" t="s">
        <v>13</v>
      </c>
      <c r="AA38" s="46" t="s">
        <v>13</v>
      </c>
      <c r="AB38" s="45">
        <f>('Po kategorijama 2023-2024'!B38)/3.42</f>
        <v>0.58479532163742687</v>
      </c>
      <c r="AC38" s="94">
        <f>('Po kategorijama 2023-2024'!I38-'Po kategorijama 2023-2024'!H38-'Po kategorijama 2023-2024'!G38)/3.42</f>
        <v>1.1695906432748537</v>
      </c>
      <c r="AD38" s="95">
        <f>('Po kategorijama 2023-2024'!J38)/3.42</f>
        <v>3.2163742690058479</v>
      </c>
      <c r="AE38" s="51">
        <f>('Po kategorijama 2023-2024'!Q38-'Po kategorijama 2023-2024'!P38-'Po kategorijama 2023-2024'!O38)/3.42</f>
        <v>3.5087719298245617</v>
      </c>
    </row>
    <row r="39" spans="1:31" ht="22.5" customHeight="1" thickBot="1" x14ac:dyDescent="0.35">
      <c r="A39" s="114" t="s">
        <v>92</v>
      </c>
      <c r="B39" s="98" t="s">
        <v>13</v>
      </c>
      <c r="C39" s="98" t="s">
        <v>13</v>
      </c>
      <c r="D39" s="115" t="s">
        <v>13</v>
      </c>
      <c r="E39" s="115" t="s">
        <v>13</v>
      </c>
      <c r="F39" s="98" t="s">
        <v>13</v>
      </c>
      <c r="G39" s="98" t="s">
        <v>13</v>
      </c>
      <c r="H39" s="115" t="s">
        <v>13</v>
      </c>
      <c r="I39" s="115" t="s">
        <v>13</v>
      </c>
      <c r="J39" s="115" t="s">
        <v>13</v>
      </c>
      <c r="K39" s="103" t="s">
        <v>13</v>
      </c>
      <c r="L39" s="97" t="s">
        <v>13</v>
      </c>
      <c r="M39" s="98" t="s">
        <v>13</v>
      </c>
      <c r="N39" s="115" t="s">
        <v>13</v>
      </c>
      <c r="O39" s="123" t="s">
        <v>13</v>
      </c>
      <c r="P39" s="122" t="s">
        <v>13</v>
      </c>
      <c r="Q39" s="98" t="s">
        <v>13</v>
      </c>
      <c r="R39" s="115" t="s">
        <v>13</v>
      </c>
      <c r="S39" s="103" t="s">
        <v>13</v>
      </c>
      <c r="T39" s="97" t="s">
        <v>13</v>
      </c>
      <c r="U39" s="98" t="s">
        <v>13</v>
      </c>
      <c r="V39" s="115" t="s">
        <v>13</v>
      </c>
      <c r="W39" s="123" t="s">
        <v>13</v>
      </c>
      <c r="X39" s="97" t="s">
        <v>13</v>
      </c>
      <c r="Y39" s="98" t="s">
        <v>13</v>
      </c>
      <c r="Z39" s="115" t="s">
        <v>13</v>
      </c>
      <c r="AA39" s="123" t="s">
        <v>13</v>
      </c>
      <c r="AB39" s="97">
        <f>('Po kategorijama 2023-2024'!B39)/3.42</f>
        <v>0</v>
      </c>
      <c r="AC39" s="98">
        <f>('Po kategorijama 2023-2024'!I39-'Po kategorijama 2023-2024'!H39-'Po kategorijama 2023-2024'!G39)/3.42</f>
        <v>0</v>
      </c>
      <c r="AD39" s="99">
        <f>('Po kategorijama 2023-2024'!J39)/3.42</f>
        <v>0.29239766081871343</v>
      </c>
      <c r="AE39" s="100">
        <f>('Po kategorijama 2023-2024'!Q39-'Po kategorijama 2023-2024'!P39-'Po kategorijama 2023-2024'!O39)/3.42</f>
        <v>0.29239766081871343</v>
      </c>
    </row>
    <row r="40" spans="1:31" ht="22.5" customHeight="1" thickBot="1" x14ac:dyDescent="0.35">
      <c r="A40" s="139" t="s">
        <v>93</v>
      </c>
      <c r="B40" s="140" t="s">
        <v>13</v>
      </c>
      <c r="C40" s="140" t="s">
        <v>13</v>
      </c>
      <c r="D40" s="141" t="s">
        <v>13</v>
      </c>
      <c r="E40" s="141" t="s">
        <v>13</v>
      </c>
      <c r="F40" s="140" t="s">
        <v>13</v>
      </c>
      <c r="G40" s="140" t="s">
        <v>13</v>
      </c>
      <c r="H40" s="141" t="s">
        <v>13</v>
      </c>
      <c r="I40" s="141" t="s">
        <v>13</v>
      </c>
      <c r="J40" s="141" t="s">
        <v>13</v>
      </c>
      <c r="K40" s="142" t="s">
        <v>13</v>
      </c>
      <c r="L40" s="140" t="s">
        <v>13</v>
      </c>
      <c r="M40" s="140" t="s">
        <v>13</v>
      </c>
      <c r="N40" s="141" t="s">
        <v>13</v>
      </c>
      <c r="O40" s="141" t="s">
        <v>13</v>
      </c>
      <c r="P40" s="140" t="s">
        <v>13</v>
      </c>
      <c r="Q40" s="140" t="s">
        <v>13</v>
      </c>
      <c r="R40" s="141" t="s">
        <v>13</v>
      </c>
      <c r="S40" s="141" t="s">
        <v>13</v>
      </c>
      <c r="T40" s="140" t="s">
        <v>13</v>
      </c>
      <c r="U40" s="140" t="s">
        <v>13</v>
      </c>
      <c r="V40" s="141" t="s">
        <v>13</v>
      </c>
      <c r="W40" s="141" t="s">
        <v>13</v>
      </c>
      <c r="X40" s="140" t="s">
        <v>13</v>
      </c>
      <c r="Y40" s="140" t="s">
        <v>13</v>
      </c>
      <c r="Z40" s="141" t="s">
        <v>13</v>
      </c>
      <c r="AA40" s="141" t="s">
        <v>13</v>
      </c>
      <c r="AB40" s="143">
        <f>('Po kategorijama 2023-2024'!B40)/3.42</f>
        <v>1.4619883040935673</v>
      </c>
      <c r="AC40" s="140">
        <f>('Po kategorijama 2023-2024'!I40-'Po kategorijama 2023-2024'!H40-'Po kategorijama 2023-2024'!G40)/3.42</f>
        <v>2.9239766081871346</v>
      </c>
      <c r="AD40" s="144">
        <f>('Po kategorijama 2023-2024'!J40)/3.42</f>
        <v>6.4327485380116958</v>
      </c>
      <c r="AE40" s="145">
        <f>('Po kategorijama 2023-2024'!Q40-'Po kategorijama 2023-2024'!P40-'Po kategorijama 2023-2024'!O40)/3.42</f>
        <v>8.1871345029239766</v>
      </c>
    </row>
    <row r="42" spans="1:31" x14ac:dyDescent="0.3">
      <c r="A42" s="10" t="s">
        <v>23</v>
      </c>
    </row>
    <row r="43" spans="1:31" x14ac:dyDescent="0.3">
      <c r="A43" s="10" t="s">
        <v>6</v>
      </c>
    </row>
    <row r="44" spans="1:31" x14ac:dyDescent="0.3">
      <c r="A44" s="160" t="s">
        <v>36</v>
      </c>
      <c r="B44" s="160"/>
      <c r="C44" s="160"/>
      <c r="D44" s="160"/>
    </row>
    <row r="45" spans="1:31" x14ac:dyDescent="0.3">
      <c r="A45" s="4" t="s">
        <v>19</v>
      </c>
    </row>
    <row r="46" spans="1:31" x14ac:dyDescent="0.3">
      <c r="A46" s="4" t="s">
        <v>52</v>
      </c>
    </row>
    <row r="47" spans="1:31" x14ac:dyDescent="0.3">
      <c r="A47" s="4" t="s">
        <v>55</v>
      </c>
    </row>
    <row r="48" spans="1:31" x14ac:dyDescent="0.3">
      <c r="A48" s="4" t="s">
        <v>56</v>
      </c>
    </row>
    <row r="49" spans="1:1" x14ac:dyDescent="0.3">
      <c r="A49" s="4" t="s">
        <v>57</v>
      </c>
    </row>
    <row r="50" spans="1:1" x14ac:dyDescent="0.3">
      <c r="A50" s="4" t="s">
        <v>58</v>
      </c>
    </row>
    <row r="51" spans="1:1" x14ac:dyDescent="0.3">
      <c r="A51" s="4" t="s">
        <v>59</v>
      </c>
    </row>
  </sheetData>
  <mergeCells count="1">
    <mergeCell ref="A44:D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07EA1-50C3-4C21-B73D-0D07F4BD4868}">
  <dimension ref="A1:S44"/>
  <sheetViews>
    <sheetView workbookViewId="0">
      <selection activeCell="A42" sqref="A3:S42"/>
    </sheetView>
  </sheetViews>
  <sheetFormatPr defaultRowHeight="14.4" x14ac:dyDescent="0.3"/>
  <cols>
    <col min="1" max="1" width="21.6640625" customWidth="1"/>
    <col min="2" max="2" width="10.77734375" customWidth="1"/>
    <col min="3" max="8" width="6.109375" hidden="1" customWidth="1"/>
    <col min="9" max="10" width="10.77734375" customWidth="1"/>
    <col min="11" max="16" width="6.109375" hidden="1" customWidth="1"/>
    <col min="17" max="17" width="10.77734375" customWidth="1"/>
    <col min="18" max="19" width="13.109375" style="1" customWidth="1"/>
  </cols>
  <sheetData>
    <row r="1" spans="1:19" ht="15.6" x14ac:dyDescent="0.3">
      <c r="A1" s="163" t="s">
        <v>98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</row>
    <row r="2" spans="1:19" ht="8.25" customHeight="1" thickBot="1" x14ac:dyDescent="0.35"/>
    <row r="3" spans="1:19" ht="58.5" customHeight="1" thickBot="1" x14ac:dyDescent="0.35">
      <c r="A3" s="64"/>
      <c r="B3" s="164" t="s">
        <v>99</v>
      </c>
      <c r="C3" s="165"/>
      <c r="D3" s="165"/>
      <c r="E3" s="165"/>
      <c r="F3" s="165"/>
      <c r="G3" s="165"/>
      <c r="H3" s="165"/>
      <c r="I3" s="166"/>
      <c r="J3" s="164" t="s">
        <v>100</v>
      </c>
      <c r="K3" s="165"/>
      <c r="L3" s="165"/>
      <c r="M3" s="165"/>
      <c r="N3" s="165"/>
      <c r="O3" s="165"/>
      <c r="P3" s="165"/>
      <c r="Q3" s="166"/>
      <c r="R3" s="158" t="s">
        <v>101</v>
      </c>
      <c r="S3" s="158" t="s">
        <v>102</v>
      </c>
    </row>
    <row r="4" spans="1:19" ht="15" thickBot="1" x14ac:dyDescent="0.35">
      <c r="A4" s="71" t="s">
        <v>5</v>
      </c>
      <c r="B4" s="15" t="s">
        <v>61</v>
      </c>
      <c r="C4" s="3">
        <v>2</v>
      </c>
      <c r="D4" s="3">
        <v>3</v>
      </c>
      <c r="E4" s="3">
        <v>4</v>
      </c>
      <c r="F4" s="3">
        <v>5</v>
      </c>
      <c r="G4" s="3">
        <v>6</v>
      </c>
      <c r="H4" s="72">
        <v>7</v>
      </c>
      <c r="I4" s="73" t="s">
        <v>62</v>
      </c>
      <c r="J4" s="55" t="s">
        <v>61</v>
      </c>
      <c r="K4" s="2">
        <v>2</v>
      </c>
      <c r="L4" s="2">
        <v>3</v>
      </c>
      <c r="M4" s="2">
        <v>4</v>
      </c>
      <c r="N4" s="2">
        <v>5</v>
      </c>
      <c r="O4" s="2">
        <v>6</v>
      </c>
      <c r="P4" s="75">
        <v>7</v>
      </c>
      <c r="Q4" s="73" t="s">
        <v>62</v>
      </c>
      <c r="R4" s="162"/>
      <c r="S4" s="162"/>
    </row>
    <row r="5" spans="1:19" x14ac:dyDescent="0.3">
      <c r="A5" s="68" t="s">
        <v>3</v>
      </c>
      <c r="B5" s="65">
        <v>4</v>
      </c>
      <c r="C5" s="3">
        <v>2</v>
      </c>
      <c r="D5" s="3">
        <v>16</v>
      </c>
      <c r="E5" s="3">
        <v>0</v>
      </c>
      <c r="F5" s="3">
        <v>0</v>
      </c>
      <c r="G5" s="3">
        <v>10</v>
      </c>
      <c r="H5" s="72">
        <v>2</v>
      </c>
      <c r="I5" s="74">
        <f>SUM(B5:H5)</f>
        <v>34</v>
      </c>
      <c r="J5" s="55">
        <v>3</v>
      </c>
      <c r="K5" s="2">
        <v>2</v>
      </c>
      <c r="L5" s="2">
        <v>14</v>
      </c>
      <c r="M5" s="2">
        <v>0</v>
      </c>
      <c r="N5" s="2">
        <v>2</v>
      </c>
      <c r="O5" s="2">
        <v>15</v>
      </c>
      <c r="P5" s="75">
        <v>0</v>
      </c>
      <c r="Q5" s="76">
        <f>SUM(J5:P5)</f>
        <v>36</v>
      </c>
      <c r="R5" s="40">
        <f>(J5/B5-1)</f>
        <v>-0.25</v>
      </c>
      <c r="S5" s="40">
        <f>(Q5/I5-1)</f>
        <v>5.8823529411764719E-2</v>
      </c>
    </row>
    <row r="6" spans="1:19" x14ac:dyDescent="0.3">
      <c r="A6" s="67" t="s">
        <v>7</v>
      </c>
      <c r="B6" s="66">
        <v>5</v>
      </c>
      <c r="C6" s="2">
        <v>0</v>
      </c>
      <c r="D6" s="2">
        <v>16</v>
      </c>
      <c r="E6" s="2">
        <v>0</v>
      </c>
      <c r="F6" s="2">
        <v>0</v>
      </c>
      <c r="G6" s="2">
        <v>2</v>
      </c>
      <c r="H6" s="75">
        <v>0</v>
      </c>
      <c r="I6" s="74">
        <f t="shared" ref="I6:I40" si="0">SUM(B6:H6)</f>
        <v>23</v>
      </c>
      <c r="J6" s="55">
        <v>4</v>
      </c>
      <c r="K6" s="2">
        <v>0</v>
      </c>
      <c r="L6" s="2">
        <v>15</v>
      </c>
      <c r="M6" s="2">
        <v>0</v>
      </c>
      <c r="N6" s="2">
        <v>4</v>
      </c>
      <c r="O6" s="2">
        <v>0</v>
      </c>
      <c r="P6" s="75">
        <v>0</v>
      </c>
      <c r="Q6" s="76">
        <f t="shared" ref="Q6:Q40" si="1">SUM(J6:P6)</f>
        <v>23</v>
      </c>
      <c r="R6" s="38">
        <f>(J6/B6-1)</f>
        <v>-0.19999999999999996</v>
      </c>
      <c r="S6" s="38">
        <f>(Q6/I6-1)</f>
        <v>0</v>
      </c>
    </row>
    <row r="7" spans="1:19" x14ac:dyDescent="0.3">
      <c r="A7" s="68" t="s">
        <v>37</v>
      </c>
      <c r="B7" s="66">
        <v>2</v>
      </c>
      <c r="C7" s="2">
        <v>1</v>
      </c>
      <c r="D7" s="2">
        <v>22</v>
      </c>
      <c r="E7" s="2">
        <v>0</v>
      </c>
      <c r="F7" s="2">
        <v>3</v>
      </c>
      <c r="G7" s="2">
        <v>2</v>
      </c>
      <c r="H7" s="75">
        <v>0</v>
      </c>
      <c r="I7" s="74">
        <f t="shared" si="0"/>
        <v>30</v>
      </c>
      <c r="J7" s="55">
        <v>11</v>
      </c>
      <c r="K7" s="2">
        <v>0</v>
      </c>
      <c r="L7" s="2">
        <v>4</v>
      </c>
      <c r="M7" s="2">
        <v>0</v>
      </c>
      <c r="N7" s="2">
        <v>2</v>
      </c>
      <c r="O7" s="2">
        <v>15</v>
      </c>
      <c r="P7" s="75">
        <v>0</v>
      </c>
      <c r="Q7" s="76">
        <f t="shared" si="1"/>
        <v>32</v>
      </c>
      <c r="R7" s="38">
        <f t="shared" ref="R7:R8" si="2">(J7/B7-1)</f>
        <v>4.5</v>
      </c>
      <c r="S7" s="38">
        <f t="shared" ref="S7:S8" si="3">(Q7/I7-1)</f>
        <v>6.6666666666666652E-2</v>
      </c>
    </row>
    <row r="8" spans="1:19" x14ac:dyDescent="0.3">
      <c r="A8" s="68" t="s">
        <v>38</v>
      </c>
      <c r="B8" s="66">
        <v>6</v>
      </c>
      <c r="C8" s="2">
        <v>0</v>
      </c>
      <c r="D8" s="2">
        <v>6</v>
      </c>
      <c r="E8" s="2">
        <v>0</v>
      </c>
      <c r="F8" s="2">
        <v>3</v>
      </c>
      <c r="G8" s="2">
        <v>2</v>
      </c>
      <c r="H8" s="75">
        <v>0</v>
      </c>
      <c r="I8" s="74">
        <f t="shared" si="0"/>
        <v>17</v>
      </c>
      <c r="J8" s="168">
        <v>16</v>
      </c>
      <c r="K8" s="2">
        <v>2</v>
      </c>
      <c r="L8" s="2">
        <v>19</v>
      </c>
      <c r="M8" s="2">
        <v>0</v>
      </c>
      <c r="N8" s="2">
        <v>5</v>
      </c>
      <c r="O8" s="2">
        <v>4</v>
      </c>
      <c r="P8" s="75">
        <v>0</v>
      </c>
      <c r="Q8" s="76">
        <f t="shared" si="1"/>
        <v>46</v>
      </c>
      <c r="R8" s="38">
        <f t="shared" si="2"/>
        <v>1.6666666666666665</v>
      </c>
      <c r="S8" s="38">
        <f t="shared" si="3"/>
        <v>1.7058823529411766</v>
      </c>
    </row>
    <row r="9" spans="1:19" x14ac:dyDescent="0.3">
      <c r="A9" s="68" t="s">
        <v>63</v>
      </c>
      <c r="B9" s="66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75">
        <v>0</v>
      </c>
      <c r="I9" s="74">
        <f t="shared" si="0"/>
        <v>0</v>
      </c>
      <c r="J9" s="55">
        <v>0</v>
      </c>
      <c r="K9" s="2">
        <v>0</v>
      </c>
      <c r="L9" s="2">
        <v>0</v>
      </c>
      <c r="M9" s="2">
        <v>0</v>
      </c>
      <c r="N9" s="2">
        <v>1</v>
      </c>
      <c r="O9" s="2">
        <v>0</v>
      </c>
      <c r="P9" s="75">
        <v>0</v>
      </c>
      <c r="Q9" s="76">
        <f t="shared" si="1"/>
        <v>1</v>
      </c>
      <c r="R9" s="38" t="e">
        <f t="shared" ref="R9:R15" si="4">(J9/B9-1)</f>
        <v>#DIV/0!</v>
      </c>
      <c r="S9" s="38" t="e">
        <f t="shared" ref="S9:S15" si="5">(Q9/I9-1)</f>
        <v>#DIV/0!</v>
      </c>
    </row>
    <row r="10" spans="1:19" x14ac:dyDescent="0.3">
      <c r="A10" s="68" t="s">
        <v>18</v>
      </c>
      <c r="B10" s="66">
        <v>1</v>
      </c>
      <c r="C10" s="2">
        <v>1</v>
      </c>
      <c r="D10" s="2">
        <v>4</v>
      </c>
      <c r="E10" s="2">
        <v>0</v>
      </c>
      <c r="F10" s="2">
        <v>0</v>
      </c>
      <c r="G10" s="2">
        <v>0</v>
      </c>
      <c r="H10" s="75">
        <v>0</v>
      </c>
      <c r="I10" s="74">
        <f t="shared" si="0"/>
        <v>6</v>
      </c>
      <c r="J10" s="55">
        <v>6</v>
      </c>
      <c r="K10" s="2">
        <v>0</v>
      </c>
      <c r="L10" s="2">
        <v>3</v>
      </c>
      <c r="M10" s="2">
        <v>0</v>
      </c>
      <c r="N10" s="2">
        <v>0</v>
      </c>
      <c r="O10" s="2">
        <v>3</v>
      </c>
      <c r="P10" s="75">
        <v>0</v>
      </c>
      <c r="Q10" s="76">
        <f t="shared" si="1"/>
        <v>12</v>
      </c>
      <c r="R10" s="38">
        <f t="shared" si="4"/>
        <v>5</v>
      </c>
      <c r="S10" s="38">
        <f t="shared" si="5"/>
        <v>1</v>
      </c>
    </row>
    <row r="11" spans="1:19" x14ac:dyDescent="0.3">
      <c r="A11" s="68" t="s">
        <v>39</v>
      </c>
      <c r="B11" s="66">
        <v>2</v>
      </c>
      <c r="C11" s="2">
        <v>0</v>
      </c>
      <c r="D11" s="2">
        <v>1</v>
      </c>
      <c r="E11" s="2">
        <v>0</v>
      </c>
      <c r="F11" s="2">
        <v>0</v>
      </c>
      <c r="G11" s="2">
        <v>0</v>
      </c>
      <c r="H11" s="75">
        <v>0</v>
      </c>
      <c r="I11" s="74">
        <f t="shared" si="0"/>
        <v>3</v>
      </c>
      <c r="J11" s="55">
        <v>9</v>
      </c>
      <c r="K11" s="2">
        <v>1</v>
      </c>
      <c r="L11" s="2">
        <v>1</v>
      </c>
      <c r="M11" s="2">
        <v>1</v>
      </c>
      <c r="N11" s="2">
        <v>0</v>
      </c>
      <c r="O11" s="2">
        <v>0</v>
      </c>
      <c r="P11" s="75">
        <v>0</v>
      </c>
      <c r="Q11" s="76">
        <f t="shared" si="1"/>
        <v>12</v>
      </c>
      <c r="R11" s="38">
        <f t="shared" si="4"/>
        <v>3.5</v>
      </c>
      <c r="S11" s="38">
        <f t="shared" si="5"/>
        <v>3</v>
      </c>
    </row>
    <row r="12" spans="1:19" x14ac:dyDescent="0.3">
      <c r="A12" s="68" t="s">
        <v>40</v>
      </c>
      <c r="B12" s="66">
        <v>10</v>
      </c>
      <c r="C12" s="2">
        <v>0</v>
      </c>
      <c r="D12" s="2">
        <v>0</v>
      </c>
      <c r="E12" s="2">
        <v>1</v>
      </c>
      <c r="F12" s="2">
        <v>3</v>
      </c>
      <c r="G12" s="2">
        <v>0</v>
      </c>
      <c r="H12" s="75">
        <v>0</v>
      </c>
      <c r="I12" s="74">
        <f t="shared" si="0"/>
        <v>14</v>
      </c>
      <c r="J12" s="55">
        <v>7</v>
      </c>
      <c r="K12" s="2">
        <v>1</v>
      </c>
      <c r="L12" s="2">
        <v>5</v>
      </c>
      <c r="M12" s="2">
        <v>0</v>
      </c>
      <c r="N12" s="2">
        <v>1</v>
      </c>
      <c r="O12" s="2">
        <v>0</v>
      </c>
      <c r="P12" s="75">
        <v>0</v>
      </c>
      <c r="Q12" s="76">
        <f t="shared" si="1"/>
        <v>14</v>
      </c>
      <c r="R12" s="38">
        <f t="shared" si="4"/>
        <v>-0.30000000000000004</v>
      </c>
      <c r="S12" s="38">
        <f t="shared" si="5"/>
        <v>0</v>
      </c>
    </row>
    <row r="13" spans="1:19" x14ac:dyDescent="0.3">
      <c r="A13" s="68" t="s">
        <v>4</v>
      </c>
      <c r="B13" s="66">
        <v>6</v>
      </c>
      <c r="C13" s="2">
        <v>1</v>
      </c>
      <c r="D13" s="2">
        <v>4</v>
      </c>
      <c r="E13" s="2">
        <v>0</v>
      </c>
      <c r="F13" s="2">
        <v>1</v>
      </c>
      <c r="G13" s="2">
        <v>3</v>
      </c>
      <c r="H13" s="75">
        <v>0</v>
      </c>
      <c r="I13" s="74">
        <f t="shared" si="0"/>
        <v>15</v>
      </c>
      <c r="J13" s="168">
        <v>17</v>
      </c>
      <c r="K13" s="2">
        <v>1</v>
      </c>
      <c r="L13" s="2">
        <v>3</v>
      </c>
      <c r="M13" s="2">
        <v>0</v>
      </c>
      <c r="N13" s="2">
        <v>4</v>
      </c>
      <c r="O13" s="2">
        <v>3</v>
      </c>
      <c r="P13" s="75">
        <v>0</v>
      </c>
      <c r="Q13" s="76">
        <f t="shared" si="1"/>
        <v>28</v>
      </c>
      <c r="R13" s="38">
        <f t="shared" si="4"/>
        <v>1.8333333333333335</v>
      </c>
      <c r="S13" s="38">
        <f t="shared" si="5"/>
        <v>0.8666666666666667</v>
      </c>
    </row>
    <row r="14" spans="1:19" x14ac:dyDescent="0.3">
      <c r="A14" s="68" t="s">
        <v>43</v>
      </c>
      <c r="B14" s="66">
        <v>3</v>
      </c>
      <c r="C14" s="2">
        <v>0</v>
      </c>
      <c r="D14" s="2">
        <v>9</v>
      </c>
      <c r="E14" s="2">
        <v>0</v>
      </c>
      <c r="F14" s="2">
        <v>2</v>
      </c>
      <c r="G14" s="2">
        <v>1</v>
      </c>
      <c r="H14" s="75">
        <v>0</v>
      </c>
      <c r="I14" s="74">
        <f t="shared" si="0"/>
        <v>15</v>
      </c>
      <c r="J14" s="168">
        <v>14</v>
      </c>
      <c r="K14" s="2">
        <v>1</v>
      </c>
      <c r="L14" s="2">
        <v>8</v>
      </c>
      <c r="M14" s="2">
        <v>0</v>
      </c>
      <c r="N14" s="2">
        <v>2</v>
      </c>
      <c r="O14" s="2">
        <v>1</v>
      </c>
      <c r="P14" s="75">
        <v>0</v>
      </c>
      <c r="Q14" s="76">
        <f t="shared" si="1"/>
        <v>26</v>
      </c>
      <c r="R14" s="38">
        <f t="shared" si="4"/>
        <v>3.666666666666667</v>
      </c>
      <c r="S14" s="38">
        <f t="shared" si="5"/>
        <v>0.73333333333333339</v>
      </c>
    </row>
    <row r="15" spans="1:19" x14ac:dyDescent="0.3">
      <c r="A15" s="68" t="s">
        <v>24</v>
      </c>
      <c r="B15" s="66">
        <v>3</v>
      </c>
      <c r="C15" s="2">
        <v>0</v>
      </c>
      <c r="D15" s="2">
        <v>3</v>
      </c>
      <c r="E15" s="2">
        <v>0</v>
      </c>
      <c r="F15" s="2">
        <v>3</v>
      </c>
      <c r="G15" s="2">
        <v>2</v>
      </c>
      <c r="H15" s="75">
        <v>0</v>
      </c>
      <c r="I15" s="74">
        <f t="shared" si="0"/>
        <v>11</v>
      </c>
      <c r="J15" s="55">
        <v>8</v>
      </c>
      <c r="K15" s="2">
        <v>2</v>
      </c>
      <c r="L15" s="2">
        <v>1</v>
      </c>
      <c r="M15" s="2">
        <v>0</v>
      </c>
      <c r="N15" s="2">
        <v>2</v>
      </c>
      <c r="O15" s="2">
        <v>2</v>
      </c>
      <c r="P15" s="75">
        <v>0</v>
      </c>
      <c r="Q15" s="76">
        <f t="shared" si="1"/>
        <v>15</v>
      </c>
      <c r="R15" s="38">
        <f t="shared" si="4"/>
        <v>1.6666666666666665</v>
      </c>
      <c r="S15" s="38">
        <f t="shared" si="5"/>
        <v>0.36363636363636354</v>
      </c>
    </row>
    <row r="16" spans="1:19" x14ac:dyDescent="0.3">
      <c r="A16" s="68" t="s">
        <v>44</v>
      </c>
      <c r="B16" s="66">
        <v>0</v>
      </c>
      <c r="C16" s="2">
        <v>0</v>
      </c>
      <c r="D16" s="2">
        <v>3</v>
      </c>
      <c r="E16" s="2">
        <v>0</v>
      </c>
      <c r="F16" s="2">
        <v>2</v>
      </c>
      <c r="G16" s="2">
        <v>0</v>
      </c>
      <c r="H16" s="75">
        <v>0</v>
      </c>
      <c r="I16" s="74">
        <f t="shared" si="0"/>
        <v>5</v>
      </c>
      <c r="J16" s="55">
        <v>3</v>
      </c>
      <c r="K16" s="2">
        <v>0</v>
      </c>
      <c r="L16" s="2">
        <v>4</v>
      </c>
      <c r="M16" s="2">
        <v>0</v>
      </c>
      <c r="N16" s="2">
        <v>2</v>
      </c>
      <c r="O16" s="2">
        <v>1</v>
      </c>
      <c r="P16" s="75">
        <v>0</v>
      </c>
      <c r="Q16" s="76">
        <f t="shared" si="1"/>
        <v>10</v>
      </c>
      <c r="R16" s="38" t="s">
        <v>60</v>
      </c>
      <c r="S16" s="38">
        <f t="shared" ref="S7:S39" si="6">(Q16/I16-1)</f>
        <v>1</v>
      </c>
    </row>
    <row r="17" spans="1:19" x14ac:dyDescent="0.3">
      <c r="A17" s="68" t="s">
        <v>41</v>
      </c>
      <c r="B17" s="66">
        <v>1</v>
      </c>
      <c r="C17" s="2">
        <v>0</v>
      </c>
      <c r="D17" s="2">
        <v>1</v>
      </c>
      <c r="E17" s="2">
        <v>0</v>
      </c>
      <c r="F17" s="2">
        <v>0</v>
      </c>
      <c r="G17" s="2">
        <v>1</v>
      </c>
      <c r="H17" s="75">
        <v>0</v>
      </c>
      <c r="I17" s="74">
        <f t="shared" si="0"/>
        <v>3</v>
      </c>
      <c r="J17" s="55">
        <v>7</v>
      </c>
      <c r="K17" s="2">
        <v>0</v>
      </c>
      <c r="L17" s="2">
        <v>1</v>
      </c>
      <c r="M17" s="2">
        <v>0</v>
      </c>
      <c r="N17" s="2">
        <v>2</v>
      </c>
      <c r="O17" s="2">
        <v>0</v>
      </c>
      <c r="P17" s="75">
        <v>0</v>
      </c>
      <c r="Q17" s="76">
        <f t="shared" si="1"/>
        <v>10</v>
      </c>
      <c r="R17" s="38">
        <f t="shared" ref="R9:R41" si="7">(J17/B17-1)</f>
        <v>6</v>
      </c>
      <c r="S17" s="38">
        <f t="shared" si="6"/>
        <v>2.3333333333333335</v>
      </c>
    </row>
    <row r="18" spans="1:19" x14ac:dyDescent="0.3">
      <c r="A18" s="68" t="s">
        <v>73</v>
      </c>
      <c r="B18" s="66">
        <v>6</v>
      </c>
      <c r="C18" s="2">
        <v>0</v>
      </c>
      <c r="D18" s="2">
        <v>2</v>
      </c>
      <c r="E18" s="2">
        <v>0</v>
      </c>
      <c r="F18" s="2">
        <v>3</v>
      </c>
      <c r="G18" s="2">
        <v>0</v>
      </c>
      <c r="H18" s="75">
        <v>0</v>
      </c>
      <c r="I18" s="74">
        <f t="shared" si="0"/>
        <v>11</v>
      </c>
      <c r="J18" s="55">
        <v>6</v>
      </c>
      <c r="K18" s="2">
        <v>1</v>
      </c>
      <c r="L18" s="2">
        <v>3</v>
      </c>
      <c r="M18" s="2">
        <v>0</v>
      </c>
      <c r="N18" s="2">
        <v>2</v>
      </c>
      <c r="O18" s="2">
        <v>0</v>
      </c>
      <c r="P18" s="75">
        <v>0</v>
      </c>
      <c r="Q18" s="76">
        <f t="shared" si="1"/>
        <v>12</v>
      </c>
      <c r="R18" s="38">
        <f t="shared" si="7"/>
        <v>0</v>
      </c>
      <c r="S18" s="38">
        <f t="shared" si="6"/>
        <v>9.0909090909090828E-2</v>
      </c>
    </row>
    <row r="19" spans="1:19" x14ac:dyDescent="0.3">
      <c r="A19" s="68" t="s">
        <v>42</v>
      </c>
      <c r="B19" s="66">
        <v>0</v>
      </c>
      <c r="C19" s="2">
        <v>0</v>
      </c>
      <c r="D19" s="2">
        <v>4</v>
      </c>
      <c r="E19" s="2">
        <v>0</v>
      </c>
      <c r="F19" s="2">
        <v>4</v>
      </c>
      <c r="G19" s="2">
        <v>0</v>
      </c>
      <c r="H19" s="75">
        <v>0</v>
      </c>
      <c r="I19" s="74">
        <f t="shared" si="0"/>
        <v>8</v>
      </c>
      <c r="J19" s="55">
        <v>11</v>
      </c>
      <c r="K19" s="2">
        <v>1</v>
      </c>
      <c r="L19" s="2">
        <v>1</v>
      </c>
      <c r="M19" s="2">
        <v>0</v>
      </c>
      <c r="N19" s="2">
        <v>4</v>
      </c>
      <c r="O19" s="2">
        <v>3</v>
      </c>
      <c r="P19" s="75">
        <v>0</v>
      </c>
      <c r="Q19" s="76">
        <f t="shared" si="1"/>
        <v>20</v>
      </c>
      <c r="R19" s="38" t="s">
        <v>60</v>
      </c>
      <c r="S19" s="38">
        <f t="shared" si="6"/>
        <v>1.5</v>
      </c>
    </row>
    <row r="20" spans="1:19" x14ac:dyDescent="0.3">
      <c r="A20" s="68" t="s">
        <v>45</v>
      </c>
      <c r="B20" s="66">
        <v>5</v>
      </c>
      <c r="C20" s="2">
        <v>0</v>
      </c>
      <c r="D20" s="2">
        <v>1</v>
      </c>
      <c r="E20" s="2">
        <v>0</v>
      </c>
      <c r="F20" s="2">
        <v>0</v>
      </c>
      <c r="G20" s="2">
        <v>9</v>
      </c>
      <c r="H20" s="75">
        <v>0</v>
      </c>
      <c r="I20" s="74">
        <f t="shared" si="0"/>
        <v>15</v>
      </c>
      <c r="J20" s="168">
        <v>20</v>
      </c>
      <c r="K20" s="2">
        <v>1</v>
      </c>
      <c r="L20" s="2">
        <v>0</v>
      </c>
      <c r="M20" s="2">
        <v>0</v>
      </c>
      <c r="N20" s="2">
        <v>1</v>
      </c>
      <c r="O20" s="2">
        <v>7</v>
      </c>
      <c r="P20" s="75">
        <v>0</v>
      </c>
      <c r="Q20" s="76">
        <f t="shared" si="1"/>
        <v>29</v>
      </c>
      <c r="R20" s="38">
        <f t="shared" si="7"/>
        <v>3</v>
      </c>
      <c r="S20" s="38">
        <f t="shared" si="6"/>
        <v>0.93333333333333335</v>
      </c>
    </row>
    <row r="21" spans="1:19" x14ac:dyDescent="0.3">
      <c r="A21" s="68" t="s">
        <v>74</v>
      </c>
      <c r="B21" s="66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75">
        <v>0</v>
      </c>
      <c r="I21" s="74">
        <f t="shared" si="0"/>
        <v>0</v>
      </c>
      <c r="J21" s="55">
        <v>1</v>
      </c>
      <c r="K21" s="2">
        <v>0</v>
      </c>
      <c r="L21" s="2">
        <v>1</v>
      </c>
      <c r="M21" s="2">
        <v>0</v>
      </c>
      <c r="N21" s="2">
        <v>0</v>
      </c>
      <c r="O21" s="2">
        <v>0</v>
      </c>
      <c r="P21" s="75">
        <v>0</v>
      </c>
      <c r="Q21" s="76">
        <f t="shared" si="1"/>
        <v>2</v>
      </c>
      <c r="R21" s="38" t="s">
        <v>60</v>
      </c>
      <c r="S21" s="38" t="s">
        <v>60</v>
      </c>
    </row>
    <row r="22" spans="1:19" x14ac:dyDescent="0.3">
      <c r="A22" s="68" t="s">
        <v>75</v>
      </c>
      <c r="B22" s="66">
        <v>0</v>
      </c>
      <c r="C22" s="2">
        <v>0</v>
      </c>
      <c r="D22" s="2">
        <v>0</v>
      </c>
      <c r="E22" s="2">
        <v>0</v>
      </c>
      <c r="F22" s="2">
        <v>1</v>
      </c>
      <c r="G22" s="2">
        <v>0</v>
      </c>
      <c r="H22" s="75">
        <v>0</v>
      </c>
      <c r="I22" s="74">
        <f t="shared" si="0"/>
        <v>1</v>
      </c>
      <c r="J22" s="55">
        <v>9</v>
      </c>
      <c r="K22" s="2">
        <v>0</v>
      </c>
      <c r="L22" s="2">
        <v>0</v>
      </c>
      <c r="M22" s="2">
        <v>0</v>
      </c>
      <c r="N22" s="2">
        <v>2</v>
      </c>
      <c r="O22" s="2">
        <v>0</v>
      </c>
      <c r="P22" s="75">
        <v>0</v>
      </c>
      <c r="Q22" s="76">
        <f t="shared" si="1"/>
        <v>11</v>
      </c>
      <c r="R22" s="38" t="s">
        <v>60</v>
      </c>
      <c r="S22" s="38">
        <f t="shared" si="6"/>
        <v>10</v>
      </c>
    </row>
    <row r="23" spans="1:19" x14ac:dyDescent="0.3">
      <c r="A23" s="68" t="s">
        <v>76</v>
      </c>
      <c r="B23" s="66">
        <v>4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75">
        <v>0</v>
      </c>
      <c r="I23" s="74">
        <f t="shared" si="0"/>
        <v>4</v>
      </c>
      <c r="J23" s="55">
        <v>2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75">
        <v>0</v>
      </c>
      <c r="Q23" s="76">
        <f t="shared" si="1"/>
        <v>2</v>
      </c>
      <c r="R23" s="38">
        <f t="shared" ref="R21:R39" si="8">(J23/B23-1)</f>
        <v>-0.5</v>
      </c>
      <c r="S23" s="38">
        <f t="shared" si="6"/>
        <v>-0.5</v>
      </c>
    </row>
    <row r="24" spans="1:19" x14ac:dyDescent="0.3">
      <c r="A24" s="68" t="s">
        <v>77</v>
      </c>
      <c r="B24" s="66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75">
        <v>0</v>
      </c>
      <c r="I24" s="74">
        <f t="shared" si="0"/>
        <v>0</v>
      </c>
      <c r="J24" s="55">
        <v>5</v>
      </c>
      <c r="K24" s="2">
        <v>0</v>
      </c>
      <c r="L24" s="2">
        <v>0</v>
      </c>
      <c r="M24" s="2">
        <v>0</v>
      </c>
      <c r="N24" s="2">
        <v>1</v>
      </c>
      <c r="O24" s="2">
        <v>0</v>
      </c>
      <c r="P24" s="75">
        <v>0</v>
      </c>
      <c r="Q24" s="76">
        <f t="shared" si="1"/>
        <v>6</v>
      </c>
      <c r="R24" s="38" t="s">
        <v>60</v>
      </c>
      <c r="S24" s="38" t="s">
        <v>60</v>
      </c>
    </row>
    <row r="25" spans="1:19" x14ac:dyDescent="0.3">
      <c r="A25" s="68" t="s">
        <v>78</v>
      </c>
      <c r="B25" s="66">
        <v>13</v>
      </c>
      <c r="C25" s="2">
        <v>0</v>
      </c>
      <c r="D25" s="2">
        <v>0</v>
      </c>
      <c r="E25" s="2">
        <v>0</v>
      </c>
      <c r="F25" s="2">
        <v>1</v>
      </c>
      <c r="G25" s="2">
        <v>0</v>
      </c>
      <c r="H25" s="75">
        <v>0</v>
      </c>
      <c r="I25" s="74">
        <f t="shared" si="0"/>
        <v>14</v>
      </c>
      <c r="J25" s="168">
        <v>29</v>
      </c>
      <c r="K25" s="2">
        <v>0</v>
      </c>
      <c r="L25" s="2">
        <v>0</v>
      </c>
      <c r="M25" s="2">
        <v>0</v>
      </c>
      <c r="N25" s="2">
        <v>2</v>
      </c>
      <c r="O25" s="2">
        <v>0</v>
      </c>
      <c r="P25" s="75">
        <v>0</v>
      </c>
      <c r="Q25" s="76">
        <f t="shared" si="1"/>
        <v>31</v>
      </c>
      <c r="R25" s="38">
        <f t="shared" si="8"/>
        <v>1.2307692307692308</v>
      </c>
      <c r="S25" s="38">
        <f t="shared" ref="S21:S39" si="9">(Q25/I25-1)</f>
        <v>1.2142857142857144</v>
      </c>
    </row>
    <row r="26" spans="1:19" x14ac:dyDescent="0.3">
      <c r="A26" s="68" t="s">
        <v>79</v>
      </c>
      <c r="B26" s="66">
        <v>1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75">
        <v>0</v>
      </c>
      <c r="I26" s="74">
        <f t="shared" si="0"/>
        <v>1</v>
      </c>
      <c r="J26" s="55">
        <v>4</v>
      </c>
      <c r="K26" s="2">
        <v>0</v>
      </c>
      <c r="L26" s="2">
        <v>1</v>
      </c>
      <c r="M26" s="2">
        <v>0</v>
      </c>
      <c r="N26" s="2">
        <v>0</v>
      </c>
      <c r="O26" s="2">
        <v>8</v>
      </c>
      <c r="P26" s="75">
        <v>0</v>
      </c>
      <c r="Q26" s="76">
        <f t="shared" si="1"/>
        <v>13</v>
      </c>
      <c r="R26" s="38">
        <f t="shared" si="8"/>
        <v>3</v>
      </c>
      <c r="S26" s="38">
        <f t="shared" si="9"/>
        <v>12</v>
      </c>
    </row>
    <row r="27" spans="1:19" x14ac:dyDescent="0.3">
      <c r="A27" s="68" t="s">
        <v>80</v>
      </c>
      <c r="B27" s="66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75">
        <v>0</v>
      </c>
      <c r="I27" s="74">
        <f t="shared" si="0"/>
        <v>0</v>
      </c>
      <c r="J27" s="55">
        <v>3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75">
        <v>0</v>
      </c>
      <c r="Q27" s="76">
        <f t="shared" si="1"/>
        <v>3</v>
      </c>
      <c r="R27" s="38" t="s">
        <v>60</v>
      </c>
      <c r="S27" s="38" t="s">
        <v>60</v>
      </c>
    </row>
    <row r="28" spans="1:19" x14ac:dyDescent="0.3">
      <c r="A28" s="68" t="s">
        <v>81</v>
      </c>
      <c r="B28" s="66">
        <v>1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75">
        <v>0</v>
      </c>
      <c r="I28" s="74">
        <f t="shared" si="0"/>
        <v>1</v>
      </c>
      <c r="J28" s="168">
        <v>20</v>
      </c>
      <c r="K28" s="2">
        <v>0</v>
      </c>
      <c r="L28" s="2">
        <v>0</v>
      </c>
      <c r="M28" s="2">
        <v>0</v>
      </c>
      <c r="N28" s="2">
        <v>2</v>
      </c>
      <c r="O28" s="2">
        <v>2</v>
      </c>
      <c r="P28" s="75">
        <v>0</v>
      </c>
      <c r="Q28" s="76">
        <f t="shared" si="1"/>
        <v>24</v>
      </c>
      <c r="R28" s="38">
        <f t="shared" si="8"/>
        <v>19</v>
      </c>
      <c r="S28" s="38">
        <f t="shared" si="9"/>
        <v>23</v>
      </c>
    </row>
    <row r="29" spans="1:19" x14ac:dyDescent="0.3">
      <c r="A29" s="68" t="s">
        <v>82</v>
      </c>
      <c r="B29" s="66">
        <v>5</v>
      </c>
      <c r="C29" s="2">
        <v>0</v>
      </c>
      <c r="D29" s="2">
        <v>1</v>
      </c>
      <c r="E29" s="2">
        <v>0</v>
      </c>
      <c r="F29" s="2">
        <v>1</v>
      </c>
      <c r="G29" s="2">
        <v>3</v>
      </c>
      <c r="H29" s="75">
        <v>0</v>
      </c>
      <c r="I29" s="74">
        <f t="shared" si="0"/>
        <v>10</v>
      </c>
      <c r="J29" s="55">
        <v>4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75">
        <v>0</v>
      </c>
      <c r="Q29" s="76">
        <f t="shared" si="1"/>
        <v>4</v>
      </c>
      <c r="R29" s="38">
        <f t="shared" si="8"/>
        <v>-0.19999999999999996</v>
      </c>
      <c r="S29" s="38">
        <f t="shared" si="9"/>
        <v>-0.6</v>
      </c>
    </row>
    <row r="30" spans="1:19" x14ac:dyDescent="0.3">
      <c r="A30" s="68" t="s">
        <v>83</v>
      </c>
      <c r="B30" s="66">
        <v>3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75">
        <v>0</v>
      </c>
      <c r="I30" s="74">
        <f t="shared" si="0"/>
        <v>3</v>
      </c>
      <c r="J30" s="168">
        <v>19</v>
      </c>
      <c r="K30" s="2">
        <v>0</v>
      </c>
      <c r="L30" s="2">
        <v>0</v>
      </c>
      <c r="M30" s="2">
        <v>0</v>
      </c>
      <c r="N30" s="2">
        <v>1</v>
      </c>
      <c r="O30" s="2">
        <v>0</v>
      </c>
      <c r="P30" s="75">
        <v>0</v>
      </c>
      <c r="Q30" s="76">
        <f t="shared" si="1"/>
        <v>20</v>
      </c>
      <c r="R30" s="38">
        <f t="shared" si="8"/>
        <v>5.333333333333333</v>
      </c>
      <c r="S30" s="38">
        <f t="shared" si="9"/>
        <v>5.666666666666667</v>
      </c>
    </row>
    <row r="31" spans="1:19" x14ac:dyDescent="0.3">
      <c r="A31" s="68" t="s">
        <v>84</v>
      </c>
      <c r="B31" s="66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75">
        <v>0</v>
      </c>
      <c r="I31" s="74">
        <f t="shared" si="0"/>
        <v>0</v>
      </c>
      <c r="J31" s="55">
        <v>8</v>
      </c>
      <c r="K31" s="2">
        <v>0</v>
      </c>
      <c r="L31" s="2">
        <v>1</v>
      </c>
      <c r="M31" s="2">
        <v>0</v>
      </c>
      <c r="N31" s="2">
        <v>0</v>
      </c>
      <c r="O31" s="2">
        <v>0</v>
      </c>
      <c r="P31" s="75">
        <v>0</v>
      </c>
      <c r="Q31" s="76">
        <f t="shared" si="1"/>
        <v>9</v>
      </c>
      <c r="R31" s="38" t="s">
        <v>60</v>
      </c>
      <c r="S31" s="38" t="s">
        <v>60</v>
      </c>
    </row>
    <row r="32" spans="1:19" x14ac:dyDescent="0.3">
      <c r="A32" s="68" t="s">
        <v>85</v>
      </c>
      <c r="B32" s="66">
        <v>1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75">
        <v>0</v>
      </c>
      <c r="I32" s="74">
        <f t="shared" si="0"/>
        <v>1</v>
      </c>
      <c r="J32" s="55">
        <v>2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75">
        <v>0</v>
      </c>
      <c r="Q32" s="76">
        <f t="shared" si="1"/>
        <v>2</v>
      </c>
      <c r="R32" s="38">
        <f t="shared" si="8"/>
        <v>1</v>
      </c>
      <c r="S32" s="38">
        <f t="shared" si="9"/>
        <v>1</v>
      </c>
    </row>
    <row r="33" spans="1:19" x14ac:dyDescent="0.3">
      <c r="A33" s="68" t="s">
        <v>86</v>
      </c>
      <c r="B33" s="66">
        <v>3</v>
      </c>
      <c r="C33" s="2">
        <v>0</v>
      </c>
      <c r="D33" s="2">
        <v>0</v>
      </c>
      <c r="E33" s="2">
        <v>0</v>
      </c>
      <c r="F33" s="2">
        <v>1</v>
      </c>
      <c r="G33" s="2">
        <v>0</v>
      </c>
      <c r="H33" s="75">
        <v>0</v>
      </c>
      <c r="I33" s="74">
        <f t="shared" si="0"/>
        <v>4</v>
      </c>
      <c r="J33" s="55">
        <v>8</v>
      </c>
      <c r="K33" s="2">
        <v>0</v>
      </c>
      <c r="L33" s="2">
        <v>1</v>
      </c>
      <c r="M33" s="2">
        <v>0</v>
      </c>
      <c r="N33" s="2">
        <v>4</v>
      </c>
      <c r="O33" s="2">
        <v>0</v>
      </c>
      <c r="P33" s="75">
        <v>0</v>
      </c>
      <c r="Q33" s="76">
        <f t="shared" si="1"/>
        <v>13</v>
      </c>
      <c r="R33" s="38">
        <f t="shared" si="8"/>
        <v>1.6666666666666665</v>
      </c>
      <c r="S33" s="38">
        <f t="shared" si="9"/>
        <v>2.25</v>
      </c>
    </row>
    <row r="34" spans="1:19" x14ac:dyDescent="0.3">
      <c r="A34" s="68" t="s">
        <v>87</v>
      </c>
      <c r="B34" s="66">
        <v>7</v>
      </c>
      <c r="C34" s="2">
        <v>0</v>
      </c>
      <c r="D34" s="2">
        <v>2</v>
      </c>
      <c r="E34" s="2">
        <v>0</v>
      </c>
      <c r="F34" s="2">
        <v>2</v>
      </c>
      <c r="G34" s="2">
        <v>1</v>
      </c>
      <c r="H34" s="75">
        <v>0</v>
      </c>
      <c r="I34" s="74">
        <f t="shared" si="0"/>
        <v>12</v>
      </c>
      <c r="J34" s="168">
        <v>14</v>
      </c>
      <c r="K34" s="2">
        <v>0</v>
      </c>
      <c r="L34" s="2">
        <v>2</v>
      </c>
      <c r="M34" s="2">
        <v>0</v>
      </c>
      <c r="N34" s="2">
        <v>6</v>
      </c>
      <c r="O34" s="2">
        <v>0</v>
      </c>
      <c r="P34" s="75">
        <v>0</v>
      </c>
      <c r="Q34" s="76">
        <f t="shared" si="1"/>
        <v>22</v>
      </c>
      <c r="R34" s="38">
        <f t="shared" si="8"/>
        <v>1</v>
      </c>
      <c r="S34" s="38">
        <f t="shared" si="9"/>
        <v>0.83333333333333326</v>
      </c>
    </row>
    <row r="35" spans="1:19" x14ac:dyDescent="0.3">
      <c r="A35" s="68" t="s">
        <v>88</v>
      </c>
      <c r="B35" s="66">
        <v>1</v>
      </c>
      <c r="C35" s="2">
        <v>0</v>
      </c>
      <c r="D35" s="2">
        <v>0</v>
      </c>
      <c r="E35" s="2">
        <v>0</v>
      </c>
      <c r="F35" s="2">
        <v>1</v>
      </c>
      <c r="G35" s="2">
        <v>1</v>
      </c>
      <c r="H35" s="75">
        <v>0</v>
      </c>
      <c r="I35" s="74">
        <f t="shared" si="0"/>
        <v>3</v>
      </c>
      <c r="J35" s="55">
        <v>3</v>
      </c>
      <c r="K35" s="2">
        <v>0</v>
      </c>
      <c r="L35" s="2">
        <v>1</v>
      </c>
      <c r="M35" s="2">
        <v>0</v>
      </c>
      <c r="N35" s="2">
        <v>1</v>
      </c>
      <c r="O35" s="2">
        <v>0</v>
      </c>
      <c r="P35" s="75">
        <v>0</v>
      </c>
      <c r="Q35" s="76">
        <f t="shared" si="1"/>
        <v>5</v>
      </c>
      <c r="R35" s="38">
        <f t="shared" si="8"/>
        <v>2</v>
      </c>
      <c r="S35" s="38">
        <f t="shared" si="9"/>
        <v>0.66666666666666674</v>
      </c>
    </row>
    <row r="36" spans="1:19" x14ac:dyDescent="0.3">
      <c r="A36" s="68" t="s">
        <v>89</v>
      </c>
      <c r="B36" s="66">
        <v>3</v>
      </c>
      <c r="C36" s="2">
        <v>0</v>
      </c>
      <c r="D36" s="2">
        <v>1</v>
      </c>
      <c r="E36" s="2">
        <v>0</v>
      </c>
      <c r="F36" s="2">
        <v>2</v>
      </c>
      <c r="G36" s="2">
        <v>0</v>
      </c>
      <c r="H36" s="75">
        <v>0</v>
      </c>
      <c r="I36" s="74">
        <f t="shared" si="0"/>
        <v>6</v>
      </c>
      <c r="J36" s="55">
        <v>5</v>
      </c>
      <c r="K36" s="2">
        <v>0</v>
      </c>
      <c r="L36" s="2">
        <v>0</v>
      </c>
      <c r="M36" s="2">
        <v>0</v>
      </c>
      <c r="N36" s="2">
        <v>3</v>
      </c>
      <c r="O36" s="2">
        <v>0</v>
      </c>
      <c r="P36" s="75">
        <v>0</v>
      </c>
      <c r="Q36" s="76">
        <f t="shared" si="1"/>
        <v>8</v>
      </c>
      <c r="R36" s="38">
        <f t="shared" si="8"/>
        <v>0.66666666666666674</v>
      </c>
      <c r="S36" s="38">
        <f t="shared" si="9"/>
        <v>0.33333333333333326</v>
      </c>
    </row>
    <row r="37" spans="1:19" x14ac:dyDescent="0.3">
      <c r="A37" s="68" t="s">
        <v>90</v>
      </c>
      <c r="B37" s="66">
        <v>2</v>
      </c>
      <c r="C37" s="2">
        <v>0</v>
      </c>
      <c r="D37" s="2">
        <v>3</v>
      </c>
      <c r="E37" s="2">
        <v>0</v>
      </c>
      <c r="F37" s="2">
        <v>0</v>
      </c>
      <c r="G37" s="2">
        <v>0</v>
      </c>
      <c r="H37" s="75">
        <v>0</v>
      </c>
      <c r="I37" s="74">
        <f t="shared" si="0"/>
        <v>5</v>
      </c>
      <c r="J37" s="168">
        <v>15</v>
      </c>
      <c r="K37" s="2">
        <v>0</v>
      </c>
      <c r="L37" s="2">
        <v>0</v>
      </c>
      <c r="M37" s="2">
        <v>0</v>
      </c>
      <c r="N37" s="2">
        <v>2</v>
      </c>
      <c r="O37" s="2">
        <v>2</v>
      </c>
      <c r="P37" s="75">
        <v>0</v>
      </c>
      <c r="Q37" s="76">
        <f t="shared" si="1"/>
        <v>19</v>
      </c>
      <c r="R37" s="38">
        <f t="shared" si="8"/>
        <v>6.5</v>
      </c>
      <c r="S37" s="38">
        <f t="shared" si="9"/>
        <v>2.8</v>
      </c>
    </row>
    <row r="38" spans="1:19" x14ac:dyDescent="0.3">
      <c r="A38" s="68" t="s">
        <v>91</v>
      </c>
      <c r="B38" s="66">
        <v>2</v>
      </c>
      <c r="C38" s="2">
        <v>0</v>
      </c>
      <c r="D38" s="2">
        <v>0</v>
      </c>
      <c r="E38" s="2">
        <v>1</v>
      </c>
      <c r="F38" s="2">
        <v>1</v>
      </c>
      <c r="G38" s="2">
        <v>0</v>
      </c>
      <c r="H38" s="75">
        <v>0</v>
      </c>
      <c r="I38" s="74">
        <f t="shared" si="0"/>
        <v>4</v>
      </c>
      <c r="J38" s="55">
        <v>11</v>
      </c>
      <c r="K38" s="2">
        <v>0</v>
      </c>
      <c r="L38" s="2">
        <v>0</v>
      </c>
      <c r="M38" s="2">
        <v>0</v>
      </c>
      <c r="N38" s="2">
        <v>1</v>
      </c>
      <c r="O38" s="2">
        <v>2</v>
      </c>
      <c r="P38" s="75">
        <v>0</v>
      </c>
      <c r="Q38" s="76">
        <f t="shared" si="1"/>
        <v>14</v>
      </c>
      <c r="R38" s="38">
        <f t="shared" si="8"/>
        <v>4.5</v>
      </c>
      <c r="S38" s="38">
        <f t="shared" si="9"/>
        <v>2.5</v>
      </c>
    </row>
    <row r="39" spans="1:19" x14ac:dyDescent="0.3">
      <c r="A39" s="68" t="s">
        <v>92</v>
      </c>
      <c r="B39" s="66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75">
        <v>0</v>
      </c>
      <c r="I39" s="74">
        <f t="shared" si="0"/>
        <v>0</v>
      </c>
      <c r="J39" s="55">
        <v>1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75">
        <v>0</v>
      </c>
      <c r="Q39" s="76">
        <f t="shared" si="1"/>
        <v>1</v>
      </c>
      <c r="R39" s="38" t="s">
        <v>60</v>
      </c>
      <c r="S39" s="38" t="s">
        <v>60</v>
      </c>
    </row>
    <row r="40" spans="1:19" ht="15" thickBot="1" x14ac:dyDescent="0.35">
      <c r="A40" s="68" t="s">
        <v>93</v>
      </c>
      <c r="B40" s="66">
        <v>5</v>
      </c>
      <c r="C40" s="2">
        <v>0</v>
      </c>
      <c r="D40" s="2">
        <v>4</v>
      </c>
      <c r="E40" s="2">
        <v>0</v>
      </c>
      <c r="F40" s="2">
        <v>1</v>
      </c>
      <c r="G40" s="2">
        <v>1</v>
      </c>
      <c r="H40" s="75">
        <v>0</v>
      </c>
      <c r="I40" s="74">
        <f t="shared" si="0"/>
        <v>11</v>
      </c>
      <c r="J40" s="168">
        <v>22</v>
      </c>
      <c r="K40" s="2">
        <v>0</v>
      </c>
      <c r="L40" s="2">
        <v>4</v>
      </c>
      <c r="M40" s="2">
        <v>0</v>
      </c>
      <c r="N40" s="2">
        <v>2</v>
      </c>
      <c r="O40" s="2">
        <v>2</v>
      </c>
      <c r="P40" s="75">
        <v>0</v>
      </c>
      <c r="Q40" s="76">
        <f t="shared" si="1"/>
        <v>30</v>
      </c>
      <c r="R40" s="38">
        <f t="shared" si="7"/>
        <v>3.4000000000000004</v>
      </c>
      <c r="S40" s="38">
        <f>(Q40/I40-1)</f>
        <v>1.7272727272727271</v>
      </c>
    </row>
    <row r="41" spans="1:19" ht="15" thickBot="1" x14ac:dyDescent="0.35">
      <c r="A41" s="92"/>
      <c r="B41" s="77">
        <f>SUM(B5:B40)</f>
        <v>105</v>
      </c>
      <c r="C41" s="78">
        <f t="shared" ref="C41:Q41" si="10">SUM(C5:C40)</f>
        <v>5</v>
      </c>
      <c r="D41" s="78">
        <f t="shared" si="10"/>
        <v>103</v>
      </c>
      <c r="E41" s="78">
        <f t="shared" si="10"/>
        <v>2</v>
      </c>
      <c r="F41" s="78">
        <f t="shared" si="10"/>
        <v>35</v>
      </c>
      <c r="G41" s="78">
        <f t="shared" si="10"/>
        <v>38</v>
      </c>
      <c r="H41" s="79">
        <f t="shared" si="10"/>
        <v>2</v>
      </c>
      <c r="I41" s="80">
        <f t="shared" si="10"/>
        <v>290</v>
      </c>
      <c r="J41" s="81">
        <f t="shared" si="10"/>
        <v>327</v>
      </c>
      <c r="K41" s="82">
        <f t="shared" si="10"/>
        <v>13</v>
      </c>
      <c r="L41" s="82">
        <f t="shared" si="10"/>
        <v>93</v>
      </c>
      <c r="M41" s="82">
        <f t="shared" si="10"/>
        <v>1</v>
      </c>
      <c r="N41" s="82">
        <f t="shared" si="10"/>
        <v>61</v>
      </c>
      <c r="O41" s="82">
        <f t="shared" si="10"/>
        <v>70</v>
      </c>
      <c r="P41" s="82">
        <f t="shared" si="10"/>
        <v>0</v>
      </c>
      <c r="Q41" s="83">
        <f t="shared" si="10"/>
        <v>565</v>
      </c>
      <c r="R41" s="84">
        <f t="shared" si="7"/>
        <v>2.1142857142857143</v>
      </c>
      <c r="S41" s="84">
        <f>(Q41/I41-1)</f>
        <v>0.94827586206896552</v>
      </c>
    </row>
    <row r="42" spans="1:19" ht="91.5" customHeight="1" x14ac:dyDescent="0.3">
      <c r="A42" s="157" t="s">
        <v>17</v>
      </c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</row>
    <row r="43" spans="1:19" ht="11.25" customHeight="1" x14ac:dyDescent="0.3"/>
    <row r="44" spans="1:19" ht="100.8" customHeight="1" x14ac:dyDescent="0.3">
      <c r="A44" s="161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90"/>
    </row>
  </sheetData>
  <mergeCells count="7">
    <mergeCell ref="A44:R44"/>
    <mergeCell ref="S3:S4"/>
    <mergeCell ref="A1:S1"/>
    <mergeCell ref="B3:I3"/>
    <mergeCell ref="J3:Q3"/>
    <mergeCell ref="R3:R4"/>
    <mergeCell ref="A42:S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 kategorijama 2023-2024</vt:lpstr>
      <vt:lpstr>Poređenje od 2013 do 2024</vt:lpstr>
      <vt:lpstr>Kompaktni prikaz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</dc:creator>
  <cp:lastModifiedBy>User</cp:lastModifiedBy>
  <cp:lastPrinted>2020-06-13T12:03:04Z</cp:lastPrinted>
  <dcterms:created xsi:type="dcterms:W3CDTF">2016-04-05T04:59:32Z</dcterms:created>
  <dcterms:modified xsi:type="dcterms:W3CDTF">2024-06-11T15:43:47Z</dcterms:modified>
</cp:coreProperties>
</file>