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15" windowHeight="7665" activeTab="3"/>
  </bookViews>
  <sheets>
    <sheet name="Petra - svi podaci" sheetId="1" r:id="rId1"/>
    <sheet name="Indikatori" sheetId="3" r:id="rId2"/>
    <sheet name="Rangiranje preduzeća" sheetId="4" r:id="rId3"/>
    <sheet name="Prosek gradova i opština" sheetId="6" r:id="rId4"/>
  </sheets>
  <calcPr calcId="124519"/>
</workbook>
</file>

<file path=xl/calcChain.xml><?xml version="1.0" encoding="utf-8"?>
<calcChain xmlns="http://schemas.openxmlformats.org/spreadsheetml/2006/main">
  <c r="E26" i="6"/>
  <c r="E25"/>
  <c r="E24"/>
  <c r="E23"/>
  <c r="E22"/>
  <c r="E21"/>
  <c r="E20"/>
  <c r="E18"/>
  <c r="E16"/>
  <c r="E14"/>
  <c r="E12"/>
  <c r="E9"/>
  <c r="E6"/>
  <c r="E2"/>
  <c r="AL44" i="1"/>
  <c r="AE44"/>
  <c r="AP36"/>
  <c r="AP31"/>
  <c r="AP7"/>
  <c r="E44"/>
  <c r="F44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F44"/>
  <c r="AG44"/>
  <c r="AH44"/>
  <c r="AI44"/>
  <c r="AJ44"/>
  <c r="AK44"/>
  <c r="AM44"/>
  <c r="AN44"/>
  <c r="D44"/>
  <c r="AP5"/>
  <c r="AP6"/>
  <c r="AP8"/>
  <c r="AP9"/>
  <c r="AP10"/>
  <c r="AP11"/>
  <c r="AP12"/>
  <c r="AP13"/>
  <c r="AP14"/>
  <c r="AP15"/>
  <c r="AP16"/>
  <c r="AP17"/>
  <c r="AP18"/>
  <c r="AP19"/>
  <c r="AP20"/>
  <c r="AP22"/>
  <c r="AP23"/>
  <c r="AP24"/>
  <c r="AP25"/>
  <c r="AP26"/>
  <c r="AP27"/>
  <c r="AP28"/>
  <c r="AP29"/>
  <c r="AP30"/>
  <c r="AP32"/>
  <c r="AP33"/>
  <c r="AP34"/>
  <c r="AP35"/>
  <c r="AP37"/>
  <c r="AP38"/>
  <c r="AP39"/>
  <c r="AP40"/>
  <c r="AP41"/>
  <c r="AP42"/>
  <c r="AP43"/>
  <c r="AP4"/>
  <c r="AO5" l="1"/>
  <c r="AO6"/>
  <c r="AO7"/>
  <c r="AO8"/>
  <c r="AO9"/>
  <c r="AO10"/>
  <c r="AO11"/>
  <c r="AO12"/>
  <c r="AO13"/>
  <c r="AO14"/>
  <c r="AO15"/>
  <c r="AO16"/>
  <c r="AO17"/>
  <c r="AO18"/>
  <c r="AO19"/>
  <c r="AO20"/>
  <c r="AO21"/>
  <c r="AP21" s="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E2"/>
  <c r="F2" s="1"/>
  <c r="G2" s="1"/>
  <c r="H2" s="1"/>
  <c r="I2" s="1"/>
  <c r="J2" s="1"/>
  <c r="K2" s="1"/>
  <c r="L2" s="1"/>
  <c r="M2" s="1"/>
  <c r="N2" s="1"/>
  <c r="O2" s="1"/>
  <c r="P2" s="1"/>
  <c r="Q2" s="1"/>
  <c r="R2" s="1"/>
  <c r="S2" s="1"/>
  <c r="T2" s="1"/>
  <c r="U2" s="1"/>
  <c r="V2" l="1"/>
  <c r="W2" s="1"/>
  <c r="X2" s="1"/>
  <c r="Y2" s="1"/>
  <c r="Z2" s="1"/>
  <c r="AA2" s="1"/>
  <c r="AB2" s="1"/>
  <c r="AC2" l="1"/>
  <c r="AD2" s="1"/>
  <c r="AE2" s="1"/>
  <c r="AF2" s="1"/>
  <c r="AG2" s="1"/>
  <c r="AH2" s="1"/>
  <c r="AI2" s="1"/>
  <c r="AJ2" s="1"/>
  <c r="AK2" s="1"/>
  <c r="AL2" s="1"/>
  <c r="AM2" s="1"/>
  <c r="AN2" s="1"/>
</calcChain>
</file>

<file path=xl/sharedStrings.xml><?xml version="1.0" encoding="utf-8"?>
<sst xmlns="http://schemas.openxmlformats.org/spreadsheetml/2006/main" count="250" uniqueCount="139">
  <si>
    <t>Electric company</t>
  </si>
  <si>
    <t>Gas</t>
  </si>
  <si>
    <t>Forests</t>
  </si>
  <si>
    <t>Water</t>
  </si>
  <si>
    <t>Cargo</t>
  </si>
  <si>
    <t>Post</t>
  </si>
  <si>
    <t>Arms</t>
  </si>
  <si>
    <t>Airports</t>
  </si>
  <si>
    <t>Export bank</t>
  </si>
  <si>
    <t>Oil transport</t>
  </si>
  <si>
    <t>Not paired (Official gazette)</t>
  </si>
  <si>
    <t>Not paired (Roads)</t>
  </si>
  <si>
    <t>Not paired (Coal mine)</t>
  </si>
  <si>
    <t>Not paired (National park)</t>
  </si>
  <si>
    <t>Not paired (Broadcasting Equipment and Communications)</t>
  </si>
  <si>
    <t>City 1 (garbage)</t>
  </si>
  <si>
    <t>City 1 (City transport)</t>
  </si>
  <si>
    <t>City 1 (Water suply)</t>
  </si>
  <si>
    <t>City 1 (heating)</t>
  </si>
  <si>
    <t>City 2 (garbage)</t>
  </si>
  <si>
    <t>City 2 (Water suply)</t>
  </si>
  <si>
    <t>City 2 (heating)</t>
  </si>
  <si>
    <t>City 3 (water suply)</t>
  </si>
  <si>
    <t>City 3 (heating)</t>
  </si>
  <si>
    <t>City 4 (water suply)</t>
  </si>
  <si>
    <t>City 4 (heating)</t>
  </si>
  <si>
    <t>City 5 (water suply)</t>
  </si>
  <si>
    <t>City 5 (heating)</t>
  </si>
  <si>
    <t>City 6 (water suply)</t>
  </si>
  <si>
    <t>City 6 (heating)</t>
  </si>
  <si>
    <t>City 7 (water suply)</t>
  </si>
  <si>
    <t>City 7 (heating)</t>
  </si>
  <si>
    <t>City 8 (water suply)</t>
  </si>
  <si>
    <t>City 9 (water suply)</t>
  </si>
  <si>
    <t>City 10 (water suply)</t>
  </si>
  <si>
    <t>City 11 (water suply)</t>
  </si>
  <si>
    <t>City 12 (water suply)</t>
  </si>
  <si>
    <t>S</t>
  </si>
  <si>
    <t>Total:</t>
  </si>
  <si>
    <t>Srbijagas</t>
  </si>
  <si>
    <t>Srbijašume</t>
  </si>
  <si>
    <t>Srbijavode</t>
  </si>
  <si>
    <t>Aerodromi Srbija</t>
  </si>
  <si>
    <t>Transnafta</t>
  </si>
  <si>
    <t>Službeni glasnik</t>
  </si>
  <si>
    <t>Putevi Srbija</t>
  </si>
  <si>
    <t>JP PEU Resavica</t>
  </si>
  <si>
    <t>JP NP Kopaonik</t>
  </si>
  <si>
    <t>Emisiona tehnika i veze</t>
  </si>
  <si>
    <t>Gradska čistoća Beograd</t>
  </si>
  <si>
    <t>Vodovod i kanalizacija Novi Sad</t>
  </si>
  <si>
    <t>Vodovod i kanalizacija Subotica</t>
  </si>
  <si>
    <t>Vodovod i kanalizacija Kragujevac</t>
  </si>
  <si>
    <t>JKP Šumadija Kragujevac</t>
  </si>
  <si>
    <t>Toplana Šabac</t>
  </si>
  <si>
    <t>JKP Usluga Priboj</t>
  </si>
  <si>
    <t>JKP Senta</t>
  </si>
  <si>
    <t>JKP Naš dom Požega</t>
  </si>
  <si>
    <t>Komunalac Dimitrovgrad</t>
  </si>
  <si>
    <t>Komstan Trstenik</t>
  </si>
  <si>
    <t xml:space="preserve">A – Položaj  </t>
  </si>
  <si>
    <t>B – Poslovanje</t>
  </si>
  <si>
    <t xml:space="preserve">C - Procedure </t>
  </si>
  <si>
    <t xml:space="preserve">D – Dostupnost podataka </t>
  </si>
  <si>
    <t xml:space="preserve">Da li je sproveden javni konkurs za izbor direktora? </t>
  </si>
  <si>
    <t xml:space="preserve">Da li je na sajtu dostupna jasna strategija preduzeća koja opisuje njegov cilj poslovanja/osnivanja i načine ostvarivanja strategije? </t>
  </si>
  <si>
    <t xml:space="preserve">Da li su na sajtu dostupne informacije o proceduri postavljenja članova upravnih nadzornih i revizorskih tela preduzeća? </t>
  </si>
  <si>
    <t xml:space="preserve">Da li su javno dostupni zapisnici sa sednica  upravnih nadzornih i revizorskih tela preduzeća  u proteklih 12 meseci? </t>
  </si>
  <si>
    <t xml:space="preserve">Da li je na sajtu objavljen popis imovine (ili informacija o najvažnijim/najvrednijim delovima imovine - nekretnine, vozila i sl) preduzeća? </t>
  </si>
  <si>
    <t>Da li je na sajtu objavljen  finansijski plan/budžet preduzeća?</t>
  </si>
  <si>
    <t>Da li je na sajtu objavljen godišnji plan/program rada preduzeća?</t>
  </si>
  <si>
    <t>Da li je na sajtu objavljen godišnji izveštaj o radu preduzeća?</t>
  </si>
  <si>
    <t>Da li je na sajtu objavljen cenovnik usluga koje pruža preduzeće?</t>
  </si>
  <si>
    <t xml:space="preserve">Da li je na sajtu objavljen izveštaj o reviziji finansijskih izveštaja za prethodnih 3-5 godina? </t>
  </si>
  <si>
    <t xml:space="preserve">Da li je na sajtu objavljena informacija o politici naplate potraživanja preduzeća? </t>
  </si>
  <si>
    <t>Da li je na sajtu objavljen plan javnih nabavki za tekuću godinu?</t>
  </si>
  <si>
    <t xml:space="preserve">Da li su pozivi za javne nabavke objavljeni na sajtu? </t>
  </si>
  <si>
    <t xml:space="preserve">Da li su obrazložene odluke o dodeli ugovora za javne nabavke objavljene na sajtu? </t>
  </si>
  <si>
    <t>Da li je preduzeće dostavilo dokaze o zadovoljavajućem ispunjenju/izvršenju ugovora o javnoj nabavci (za jednu slučajno odabranu JN)?</t>
  </si>
  <si>
    <t>Postoji li individualna politika (procedure, pravilnik) preduzeća u vezi sa troškovima reprezentacije?  (zahtev)</t>
  </si>
  <si>
    <t>Postoji li individualna politika (procedure, pravilnik) preduzeća u vezi sa korišćenjem službenih automobila?  (zahtev)</t>
  </si>
  <si>
    <t>Da li su na sajtu objavljeni podaci (kontakt) o osobi zaduženoj za postupanje sa prijavama uzbunjivača?</t>
  </si>
  <si>
    <t>Da li su na sajtu objavljeni oglasi za zapošljavanje?</t>
  </si>
  <si>
    <t xml:space="preserve">Da li je na sajtu objavljen akt kojim se utvrđuje interna struktura preduzeća, broj zaposlenih i opis njihovih radnih mesta? </t>
  </si>
  <si>
    <t xml:space="preserve">Da li je na sajtu objavljena obrazložena odluka o izboru/postavljenju direktora preduzeća? </t>
  </si>
  <si>
    <t xml:space="preserve">Da li su troškovi za reprezentaciju objavljeni na sajtu? </t>
  </si>
  <si>
    <t>Da li postoji posebna stranica (podstranica) na sajtu preduzeća, posvećena javnim nabavkama?</t>
  </si>
  <si>
    <t>Da li su podaci o troškovima sponzorstava objavljeni na sajtu?    (if there is no sponsorship policy clearly stated, that should be full points score)</t>
  </si>
  <si>
    <t xml:space="preserve">Da li su podaci o troškovima reklamiranja, konsultantskim uslugama i marketinga objavljeni na sajtu? </t>
  </si>
  <si>
    <t>Da li su ugovori za reklamiranje, konsultantske usluge i marketing objavljeni na sajtu?</t>
  </si>
  <si>
    <t xml:space="preserve">Da li su ugovori za pravne usluge (namena, iznos i sl) objavljeni na sajtu? </t>
  </si>
  <si>
    <t xml:space="preserve">Da li su procedure za izbor ugovora za poveravanje poslova (kada se ne primenjuju JN) objavljene na sajtu? </t>
  </si>
  <si>
    <t>Da li je na sajtu objavljen pravilnik/vodič za uzbunjivanje/uzbunjivače?</t>
  </si>
  <si>
    <t>* Ova informacija tražena je i na sajtovima preduzeća. Informacija pronađena na sajtu znači ocenu 2 na ovom indikatoru, a dobijena samo po zahtevu - ocenu 1.</t>
  </si>
  <si>
    <t>Da li su na sajtu objavljeni podaci o dugovima i kreditima preduzeća? *</t>
  </si>
  <si>
    <t>Da li su na sajtu objavljene informacije o popustima i povlasticima koje preduzeće daje korisnicima usluga (i zaposlenima)? *</t>
  </si>
  <si>
    <t>Da li su na sajtu objavljeni podaci o novčanim potraživanjima preduzeća? *</t>
  </si>
  <si>
    <t>Da li je na sajtu dostupan broj zaposlenih u preduzeću?  *</t>
  </si>
  <si>
    <t>Postoji li kanal za anonimne žalbe/pritužbe i politika postupanja sa pritužbama?   **</t>
  </si>
  <si>
    <t>** Prvo je na sajtovima tražen kanal za komunikaciju, a od preduzeća kod kojih je pronađen kanal i procedure postupanja. Samo kanal na sajtu znači ocenu 1, a postojanje i procedura ocenu 2.</t>
  </si>
  <si>
    <t xml:space="preserve">Da li su na sajtu dostupne osnovne informacije (imena, funkcije, kontakti) o menadžementu (struktura menadžmenta zavisi od pravnog okvira)? </t>
  </si>
  <si>
    <t xml:space="preserve">Da li su na sajtu dostupni profesionalni CV-jevi menadžmenta  (struktura menadžmenta zavisi od pravnog okvira)? </t>
  </si>
  <si>
    <t>NA</t>
  </si>
  <si>
    <t>Gradsko saobraćajno preduzeće Beograd</t>
  </si>
  <si>
    <t>Beogradski vodovod i kanalizacija Beograd</t>
  </si>
  <si>
    <t>Elektroprivreda Srbije</t>
  </si>
  <si>
    <t>Srbija kargo ad</t>
  </si>
  <si>
    <t>Pošta Srbije</t>
  </si>
  <si>
    <t>MB namenska ad</t>
  </si>
  <si>
    <t>Agencija za osiguranje i finansiranje izvoza Republike Srbije ad</t>
  </si>
  <si>
    <t>Beogradske elektrane Beograd</t>
  </si>
  <si>
    <t>Mediana Niš</t>
  </si>
  <si>
    <t>Naissus Niš</t>
  </si>
  <si>
    <t>Gradska toplana Niš</t>
  </si>
  <si>
    <t>Čistoća Novi Sad</t>
  </si>
  <si>
    <t>Novosadska toplana Novi Sad</t>
  </si>
  <si>
    <t>Subotička toplana</t>
  </si>
  <si>
    <t>Vodovod Vranje</t>
  </si>
  <si>
    <t>Novi dom Vranje</t>
  </si>
  <si>
    <t>Vodovod Šabac</t>
  </si>
  <si>
    <t>Vodovod  Zaječar</t>
  </si>
  <si>
    <t>Gradska toplana Kruševac</t>
  </si>
  <si>
    <t>Da li je na sajtu dostupan dokument koji jasno opisuje nadležnost (delatnost)  preduzeća?</t>
  </si>
  <si>
    <t>/</t>
  </si>
  <si>
    <t xml:space="preserve">Prosek </t>
  </si>
  <si>
    <t>Beograd</t>
  </si>
  <si>
    <t>Niš</t>
  </si>
  <si>
    <t>Novi Sad</t>
  </si>
  <si>
    <t>Subotica</t>
  </si>
  <si>
    <t>Kragujevac</t>
  </si>
  <si>
    <t>Vranje</t>
  </si>
  <si>
    <t>Šabac</t>
  </si>
  <si>
    <t>Zaječar</t>
  </si>
  <si>
    <t>Kruševac</t>
  </si>
  <si>
    <t>Priboj</t>
  </si>
  <si>
    <t>Senta</t>
  </si>
  <si>
    <t>Požega</t>
  </si>
  <si>
    <t>Dimitrovgrad</t>
  </si>
  <si>
    <t>Trstenik</t>
  </si>
</sst>
</file>

<file path=xl/styles.xml><?xml version="1.0" encoding="utf-8"?>
<styleSheet xmlns="http://schemas.openxmlformats.org/spreadsheetml/2006/main">
  <numFmts count="1">
    <numFmt numFmtId="164" formatCode="0.0%"/>
  </numFmts>
  <fonts count="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1" fillId="0" borderId="17" xfId="0" applyFont="1" applyBorder="1" applyAlignment="1">
      <alignment vertical="top" wrapText="1"/>
    </xf>
    <xf numFmtId="0" fontId="0" fillId="0" borderId="34" xfId="0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top" wrapTex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9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1" fillId="0" borderId="33" xfId="0" applyFont="1" applyBorder="1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1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0" fillId="5" borderId="6" xfId="0" applyNumberForma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/>
    </xf>
    <xf numFmtId="164" fontId="0" fillId="5" borderId="9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164" fontId="0" fillId="2" borderId="15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wrapText="1"/>
    </xf>
    <xf numFmtId="164" fontId="0" fillId="0" borderId="0" xfId="0" applyNumberFormat="1" applyBorder="1" applyAlignment="1">
      <alignment horizontal="left" vertical="top" wrapText="1"/>
    </xf>
    <xf numFmtId="164" fontId="0" fillId="0" borderId="0" xfId="0" applyNumberFormat="1" applyBorder="1" applyAlignment="1">
      <alignment horizont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47"/>
  <sheetViews>
    <sheetView workbookViewId="0">
      <pane xSplit="3" ySplit="3" topLeftCell="D22" activePane="bottomRight" state="frozen"/>
      <selection pane="topRight" activeCell="D1" sqref="D1"/>
      <selection pane="bottomLeft" activeCell="A4" sqref="A4"/>
      <selection pane="bottomRight" activeCell="C3" sqref="C3"/>
    </sheetView>
  </sheetViews>
  <sheetFormatPr defaultRowHeight="15"/>
  <cols>
    <col min="1" max="1" width="9.140625" style="1"/>
    <col min="2" max="2" width="14.5703125" style="2" hidden="1" customWidth="1"/>
    <col min="3" max="3" width="15.85546875" style="1" customWidth="1"/>
    <col min="4" max="40" width="11.42578125" style="1" customWidth="1"/>
    <col min="41" max="41" width="0" style="1" hidden="1" customWidth="1"/>
    <col min="42" max="42" width="9.140625" style="63"/>
    <col min="43" max="16384" width="9.140625" style="1"/>
  </cols>
  <sheetData>
    <row r="1" spans="1:42" ht="15.75" thickBot="1">
      <c r="A1" s="19"/>
      <c r="B1" s="36"/>
      <c r="C1" s="7"/>
      <c r="D1" s="70" t="s">
        <v>60</v>
      </c>
      <c r="E1" s="70"/>
      <c r="F1" s="70"/>
      <c r="G1" s="70"/>
      <c r="H1" s="70"/>
      <c r="I1" s="70"/>
      <c r="J1" s="70"/>
      <c r="K1" s="70"/>
      <c r="L1" s="71"/>
      <c r="M1" s="72" t="s">
        <v>61</v>
      </c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1"/>
      <c r="Z1" s="72" t="s">
        <v>62</v>
      </c>
      <c r="AA1" s="70"/>
      <c r="AB1" s="70"/>
      <c r="AC1" s="70"/>
      <c r="AD1" s="70"/>
      <c r="AE1" s="71"/>
      <c r="AF1" s="72" t="s">
        <v>63</v>
      </c>
      <c r="AG1" s="70"/>
      <c r="AH1" s="70"/>
      <c r="AI1" s="70"/>
      <c r="AJ1" s="70"/>
      <c r="AK1" s="70"/>
      <c r="AL1" s="70"/>
      <c r="AM1" s="70"/>
      <c r="AN1" s="71"/>
    </row>
    <row r="2" spans="1:42" ht="15.75" thickBot="1">
      <c r="A2" s="24"/>
      <c r="B2" s="38"/>
      <c r="C2" s="9"/>
      <c r="D2" s="6">
        <v>1</v>
      </c>
      <c r="E2" s="6">
        <f>SUM(D2,1)</f>
        <v>2</v>
      </c>
      <c r="F2" s="6">
        <f t="shared" ref="F2:M2" si="0">SUM(E2,1)</f>
        <v>3</v>
      </c>
      <c r="G2" s="6">
        <f t="shared" si="0"/>
        <v>4</v>
      </c>
      <c r="H2" s="6">
        <f t="shared" si="0"/>
        <v>5</v>
      </c>
      <c r="I2" s="6">
        <f t="shared" si="0"/>
        <v>6</v>
      </c>
      <c r="J2" s="6">
        <f t="shared" si="0"/>
        <v>7</v>
      </c>
      <c r="K2" s="6">
        <f t="shared" si="0"/>
        <v>8</v>
      </c>
      <c r="L2" s="6">
        <f t="shared" si="0"/>
        <v>9</v>
      </c>
      <c r="M2" s="50">
        <f t="shared" si="0"/>
        <v>10</v>
      </c>
      <c r="N2" s="50">
        <f t="shared" ref="N2:AJ2" si="1">SUM(M2,1)</f>
        <v>11</v>
      </c>
      <c r="O2" s="50">
        <f t="shared" si="1"/>
        <v>12</v>
      </c>
      <c r="P2" s="50">
        <f t="shared" si="1"/>
        <v>13</v>
      </c>
      <c r="Q2" s="50">
        <f t="shared" si="1"/>
        <v>14</v>
      </c>
      <c r="R2" s="50">
        <f t="shared" si="1"/>
        <v>15</v>
      </c>
      <c r="S2" s="50">
        <f t="shared" si="1"/>
        <v>16</v>
      </c>
      <c r="T2" s="50">
        <f t="shared" si="1"/>
        <v>17</v>
      </c>
      <c r="U2" s="50">
        <f t="shared" si="1"/>
        <v>18</v>
      </c>
      <c r="V2" s="50">
        <f t="shared" ref="V2" si="2">SUM(U2,1)</f>
        <v>19</v>
      </c>
      <c r="W2" s="50">
        <f t="shared" ref="W2" si="3">SUM(V2,1)</f>
        <v>20</v>
      </c>
      <c r="X2" s="50">
        <f t="shared" si="1"/>
        <v>21</v>
      </c>
      <c r="Y2" s="51">
        <f t="shared" si="1"/>
        <v>22</v>
      </c>
      <c r="Z2" s="5">
        <f t="shared" si="1"/>
        <v>23</v>
      </c>
      <c r="AA2" s="6">
        <f t="shared" si="1"/>
        <v>24</v>
      </c>
      <c r="AB2" s="6">
        <f t="shared" si="1"/>
        <v>25</v>
      </c>
      <c r="AC2" s="6">
        <f t="shared" ref="AC2" si="4">SUM(AB2,1)</f>
        <v>26</v>
      </c>
      <c r="AD2" s="6">
        <f t="shared" ref="AD2" si="5">SUM(AC2,1)</f>
        <v>27</v>
      </c>
      <c r="AE2" s="6">
        <f t="shared" ref="AE2" si="6">SUM(AD2,1)</f>
        <v>28</v>
      </c>
      <c r="AF2" s="6">
        <f t="shared" ref="AF2" si="7">SUM(AE2,1)</f>
        <v>29</v>
      </c>
      <c r="AG2" s="6">
        <f t="shared" si="1"/>
        <v>30</v>
      </c>
      <c r="AH2" s="6">
        <f t="shared" si="1"/>
        <v>31</v>
      </c>
      <c r="AI2" s="6">
        <f t="shared" si="1"/>
        <v>32</v>
      </c>
      <c r="AJ2" s="6">
        <f t="shared" si="1"/>
        <v>33</v>
      </c>
      <c r="AK2" s="6">
        <f t="shared" ref="AK2" si="8">SUM(AJ2,1)</f>
        <v>34</v>
      </c>
      <c r="AL2" s="6">
        <f t="shared" ref="AL2" si="9">SUM(AK2,1)</f>
        <v>35</v>
      </c>
      <c r="AM2" s="6">
        <f t="shared" ref="AM2:AN2" si="10">SUM(AL2,1)</f>
        <v>36</v>
      </c>
      <c r="AN2" s="6">
        <f t="shared" si="10"/>
        <v>37</v>
      </c>
    </row>
    <row r="3" spans="1:42" s="3" customFormat="1" ht="208.5" customHeight="1" thickBot="1">
      <c r="A3" s="25"/>
      <c r="B3" s="43"/>
      <c r="C3" s="44"/>
      <c r="D3" s="21" t="s">
        <v>122</v>
      </c>
      <c r="E3" s="21" t="s">
        <v>65</v>
      </c>
      <c r="F3" s="21" t="s">
        <v>64</v>
      </c>
      <c r="G3" s="21" t="s">
        <v>97</v>
      </c>
      <c r="H3" s="21" t="s">
        <v>100</v>
      </c>
      <c r="I3" s="21" t="s">
        <v>101</v>
      </c>
      <c r="J3" s="21" t="s">
        <v>66</v>
      </c>
      <c r="K3" s="21" t="s">
        <v>67</v>
      </c>
      <c r="L3" s="23" t="s">
        <v>68</v>
      </c>
      <c r="M3" s="52" t="s">
        <v>69</v>
      </c>
      <c r="N3" s="53" t="s">
        <v>70</v>
      </c>
      <c r="O3" s="53" t="s">
        <v>71</v>
      </c>
      <c r="P3" s="53" t="s">
        <v>72</v>
      </c>
      <c r="Q3" s="53" t="s">
        <v>73</v>
      </c>
      <c r="R3" s="53" t="s">
        <v>95</v>
      </c>
      <c r="S3" s="53" t="s">
        <v>94</v>
      </c>
      <c r="T3" s="53" t="s">
        <v>96</v>
      </c>
      <c r="U3" s="53" t="s">
        <v>74</v>
      </c>
      <c r="V3" s="54" t="s">
        <v>75</v>
      </c>
      <c r="W3" s="53" t="s">
        <v>76</v>
      </c>
      <c r="X3" s="53" t="s">
        <v>77</v>
      </c>
      <c r="Y3" s="55" t="s">
        <v>78</v>
      </c>
      <c r="Z3" s="20" t="s">
        <v>98</v>
      </c>
      <c r="AA3" s="21" t="s">
        <v>79</v>
      </c>
      <c r="AB3" s="21" t="s">
        <v>80</v>
      </c>
      <c r="AC3" s="21" t="s">
        <v>92</v>
      </c>
      <c r="AD3" s="21" t="s">
        <v>81</v>
      </c>
      <c r="AE3" s="23" t="s">
        <v>82</v>
      </c>
      <c r="AF3" s="31" t="s">
        <v>83</v>
      </c>
      <c r="AG3" s="21" t="s">
        <v>84</v>
      </c>
      <c r="AH3" s="22" t="s">
        <v>85</v>
      </c>
      <c r="AI3" s="21" t="s">
        <v>86</v>
      </c>
      <c r="AJ3" s="21" t="s">
        <v>87</v>
      </c>
      <c r="AK3" s="21" t="s">
        <v>88</v>
      </c>
      <c r="AL3" s="21" t="s">
        <v>89</v>
      </c>
      <c r="AM3" s="21" t="s">
        <v>90</v>
      </c>
      <c r="AN3" s="23" t="s">
        <v>91</v>
      </c>
      <c r="AO3" s="42" t="s">
        <v>38</v>
      </c>
      <c r="AP3" s="64"/>
    </row>
    <row r="4" spans="1:42" ht="30">
      <c r="A4" s="26">
        <v>1</v>
      </c>
      <c r="B4" s="36" t="s">
        <v>0</v>
      </c>
      <c r="C4" s="45" t="s">
        <v>105</v>
      </c>
      <c r="D4" s="17">
        <v>2</v>
      </c>
      <c r="E4" s="17">
        <v>1</v>
      </c>
      <c r="F4" s="17">
        <v>0</v>
      </c>
      <c r="G4" s="17">
        <v>2</v>
      </c>
      <c r="H4" s="17">
        <v>2</v>
      </c>
      <c r="I4" s="17">
        <v>1</v>
      </c>
      <c r="J4" s="17">
        <v>0</v>
      </c>
      <c r="K4" s="17">
        <v>0</v>
      </c>
      <c r="L4" s="18">
        <v>0</v>
      </c>
      <c r="M4" s="16">
        <v>2</v>
      </c>
      <c r="N4" s="17">
        <v>2</v>
      </c>
      <c r="O4" s="17">
        <v>2</v>
      </c>
      <c r="P4" s="17">
        <v>2</v>
      </c>
      <c r="Q4" s="17">
        <v>2</v>
      </c>
      <c r="R4" s="17">
        <v>2</v>
      </c>
      <c r="S4" s="17">
        <v>2</v>
      </c>
      <c r="T4" s="17">
        <v>2</v>
      </c>
      <c r="U4" s="17">
        <v>0</v>
      </c>
      <c r="V4" s="17">
        <v>0</v>
      </c>
      <c r="W4" s="17">
        <v>2</v>
      </c>
      <c r="X4" s="17">
        <v>2</v>
      </c>
      <c r="Y4" s="18">
        <v>2</v>
      </c>
      <c r="Z4" s="16">
        <v>1</v>
      </c>
      <c r="AA4" s="17">
        <v>2</v>
      </c>
      <c r="AB4" s="17">
        <v>2</v>
      </c>
      <c r="AC4" s="17">
        <v>2</v>
      </c>
      <c r="AD4" s="17">
        <v>1</v>
      </c>
      <c r="AE4" s="18">
        <v>2</v>
      </c>
      <c r="AF4" s="32">
        <v>0</v>
      </c>
      <c r="AG4" s="17">
        <v>0</v>
      </c>
      <c r="AH4" s="17">
        <v>2</v>
      </c>
      <c r="AI4" s="17">
        <v>2</v>
      </c>
      <c r="AJ4" s="17">
        <v>1</v>
      </c>
      <c r="AK4" s="17">
        <v>1</v>
      </c>
      <c r="AL4" s="17">
        <v>0</v>
      </c>
      <c r="AM4" s="17">
        <v>0</v>
      </c>
      <c r="AN4" s="18">
        <v>0</v>
      </c>
      <c r="AO4" s="1">
        <f>SUM(D4:AN4)</f>
        <v>46</v>
      </c>
      <c r="AP4" s="63">
        <f>AO4/74</f>
        <v>0.6216216216216216</v>
      </c>
    </row>
    <row r="5" spans="1:42">
      <c r="A5" s="27">
        <f>SUM(A4,1)</f>
        <v>2</v>
      </c>
      <c r="B5" s="38" t="s">
        <v>1</v>
      </c>
      <c r="C5" s="46" t="s">
        <v>39</v>
      </c>
      <c r="D5" s="4">
        <v>1</v>
      </c>
      <c r="E5" s="4">
        <v>1</v>
      </c>
      <c r="F5" s="4">
        <v>0</v>
      </c>
      <c r="G5" s="4">
        <v>1</v>
      </c>
      <c r="H5" s="4">
        <v>1</v>
      </c>
      <c r="I5" s="4">
        <v>0</v>
      </c>
      <c r="J5" s="4">
        <v>0</v>
      </c>
      <c r="K5" s="4">
        <v>0</v>
      </c>
      <c r="L5" s="9">
        <v>0</v>
      </c>
      <c r="M5" s="8">
        <v>2</v>
      </c>
      <c r="N5" s="4">
        <v>2</v>
      </c>
      <c r="O5" s="4">
        <v>0</v>
      </c>
      <c r="P5" s="4">
        <v>2</v>
      </c>
      <c r="Q5" s="4">
        <v>0</v>
      </c>
      <c r="R5" s="4">
        <v>0</v>
      </c>
      <c r="S5" s="4">
        <v>1</v>
      </c>
      <c r="T5" s="4">
        <v>0</v>
      </c>
      <c r="U5" s="4">
        <v>0</v>
      </c>
      <c r="V5" s="4">
        <v>2</v>
      </c>
      <c r="W5" s="4">
        <v>2</v>
      </c>
      <c r="X5" s="4">
        <v>2</v>
      </c>
      <c r="Y5" s="9">
        <v>0</v>
      </c>
      <c r="Z5" s="8">
        <v>0</v>
      </c>
      <c r="AA5" s="4">
        <v>0</v>
      </c>
      <c r="AB5" s="4">
        <v>0</v>
      </c>
      <c r="AC5" s="4">
        <v>0</v>
      </c>
      <c r="AD5" s="4">
        <v>0</v>
      </c>
      <c r="AE5" s="9">
        <v>2</v>
      </c>
      <c r="AF5" s="33">
        <v>0</v>
      </c>
      <c r="AG5" s="4">
        <v>0</v>
      </c>
      <c r="AH5" s="4">
        <v>1</v>
      </c>
      <c r="AI5" s="4">
        <v>2</v>
      </c>
      <c r="AJ5" s="4">
        <v>0</v>
      </c>
      <c r="AK5" s="4">
        <v>0</v>
      </c>
      <c r="AL5" s="4">
        <v>0</v>
      </c>
      <c r="AM5" s="4">
        <v>0</v>
      </c>
      <c r="AN5" s="9">
        <v>0</v>
      </c>
      <c r="AO5" s="1">
        <f t="shared" ref="AO5:AO43" si="11">SUM(D5:AN5)</f>
        <v>22</v>
      </c>
      <c r="AP5" s="63">
        <f t="shared" ref="AP5:AP43" si="12">AO5/74</f>
        <v>0.29729729729729731</v>
      </c>
    </row>
    <row r="6" spans="1:42">
      <c r="A6" s="27">
        <f t="shared" ref="A6:A43" si="13">SUM(A5,1)</f>
        <v>3</v>
      </c>
      <c r="B6" s="38" t="s">
        <v>2</v>
      </c>
      <c r="C6" s="46" t="s">
        <v>40</v>
      </c>
      <c r="D6" s="4">
        <v>2</v>
      </c>
      <c r="E6" s="4">
        <v>2</v>
      </c>
      <c r="F6" s="4">
        <v>0</v>
      </c>
      <c r="G6" s="4">
        <v>2</v>
      </c>
      <c r="H6" s="4">
        <v>2</v>
      </c>
      <c r="I6" s="4">
        <v>1</v>
      </c>
      <c r="J6" s="4">
        <v>0</v>
      </c>
      <c r="K6" s="4">
        <v>0</v>
      </c>
      <c r="L6" s="9">
        <v>0</v>
      </c>
      <c r="M6" s="8">
        <v>2</v>
      </c>
      <c r="N6" s="4">
        <v>2</v>
      </c>
      <c r="O6" s="4">
        <v>2</v>
      </c>
      <c r="P6" s="4">
        <v>2</v>
      </c>
      <c r="Q6" s="4">
        <v>2</v>
      </c>
      <c r="R6" s="4">
        <v>0</v>
      </c>
      <c r="S6" s="4">
        <v>1</v>
      </c>
      <c r="T6" s="4">
        <v>0</v>
      </c>
      <c r="U6" s="4">
        <v>0</v>
      </c>
      <c r="V6" s="4">
        <v>2</v>
      </c>
      <c r="W6" s="4">
        <v>2</v>
      </c>
      <c r="X6" s="4">
        <v>2</v>
      </c>
      <c r="Y6" s="9">
        <v>0</v>
      </c>
      <c r="Z6" s="8">
        <v>0</v>
      </c>
      <c r="AA6" s="4">
        <v>0</v>
      </c>
      <c r="AB6" s="4">
        <v>0</v>
      </c>
      <c r="AC6" s="4">
        <v>0</v>
      </c>
      <c r="AD6" s="4">
        <v>0</v>
      </c>
      <c r="AE6" s="9">
        <v>0</v>
      </c>
      <c r="AF6" s="33">
        <v>1</v>
      </c>
      <c r="AG6" s="4">
        <v>0</v>
      </c>
      <c r="AH6" s="4">
        <v>2</v>
      </c>
      <c r="AI6" s="4">
        <v>2</v>
      </c>
      <c r="AJ6" s="4">
        <v>2</v>
      </c>
      <c r="AK6" s="4">
        <v>2</v>
      </c>
      <c r="AL6" s="4">
        <v>0</v>
      </c>
      <c r="AM6" s="4">
        <v>0</v>
      </c>
      <c r="AN6" s="9">
        <v>0</v>
      </c>
      <c r="AO6" s="1">
        <f t="shared" si="11"/>
        <v>35</v>
      </c>
      <c r="AP6" s="63">
        <f t="shared" si="12"/>
        <v>0.47297297297297297</v>
      </c>
    </row>
    <row r="7" spans="1:42">
      <c r="A7" s="27">
        <f t="shared" si="13"/>
        <v>4</v>
      </c>
      <c r="B7" s="38" t="s">
        <v>3</v>
      </c>
      <c r="C7" s="46" t="s">
        <v>41</v>
      </c>
      <c r="D7" s="4">
        <v>2</v>
      </c>
      <c r="E7" s="4">
        <v>1</v>
      </c>
      <c r="F7" s="4">
        <v>2</v>
      </c>
      <c r="G7" s="4">
        <v>2</v>
      </c>
      <c r="H7" s="4">
        <v>2</v>
      </c>
      <c r="I7" s="4">
        <v>2</v>
      </c>
      <c r="J7" s="4">
        <v>1</v>
      </c>
      <c r="K7" s="4">
        <v>0</v>
      </c>
      <c r="L7" s="9">
        <v>2</v>
      </c>
      <c r="M7" s="8">
        <v>2</v>
      </c>
      <c r="N7" s="4">
        <v>2</v>
      </c>
      <c r="O7" s="4">
        <v>2</v>
      </c>
      <c r="P7" s="4">
        <v>2</v>
      </c>
      <c r="Q7" s="4">
        <v>2</v>
      </c>
      <c r="R7" s="4">
        <v>1</v>
      </c>
      <c r="S7" s="4">
        <v>2</v>
      </c>
      <c r="T7" s="4">
        <v>2</v>
      </c>
      <c r="U7" s="4">
        <v>0</v>
      </c>
      <c r="V7" s="4">
        <v>2</v>
      </c>
      <c r="W7" s="4">
        <v>2</v>
      </c>
      <c r="X7" s="4">
        <v>2</v>
      </c>
      <c r="Y7" s="9">
        <v>0</v>
      </c>
      <c r="Z7" s="8">
        <v>0</v>
      </c>
      <c r="AA7" s="4">
        <v>0</v>
      </c>
      <c r="AB7" s="4">
        <v>0</v>
      </c>
      <c r="AC7" s="4">
        <v>2</v>
      </c>
      <c r="AD7" s="4">
        <v>0</v>
      </c>
      <c r="AE7" s="9">
        <v>0</v>
      </c>
      <c r="AF7" s="33">
        <v>1</v>
      </c>
      <c r="AG7" s="4">
        <v>2</v>
      </c>
      <c r="AH7" s="4">
        <v>2</v>
      </c>
      <c r="AI7" s="4">
        <v>2</v>
      </c>
      <c r="AJ7" s="4">
        <v>2</v>
      </c>
      <c r="AK7" s="4">
        <v>2</v>
      </c>
      <c r="AL7" s="4" t="s">
        <v>102</v>
      </c>
      <c r="AM7" s="4">
        <v>0</v>
      </c>
      <c r="AN7" s="9">
        <v>2</v>
      </c>
      <c r="AO7" s="1">
        <f t="shared" si="11"/>
        <v>50</v>
      </c>
      <c r="AP7" s="63">
        <f>AO7/72</f>
        <v>0.69444444444444442</v>
      </c>
    </row>
    <row r="8" spans="1:42">
      <c r="A8" s="27">
        <f t="shared" si="13"/>
        <v>5</v>
      </c>
      <c r="B8" s="38" t="s">
        <v>4</v>
      </c>
      <c r="C8" s="46" t="s">
        <v>106</v>
      </c>
      <c r="D8" s="4">
        <v>2</v>
      </c>
      <c r="E8" s="4">
        <v>2</v>
      </c>
      <c r="F8" s="4">
        <v>0</v>
      </c>
      <c r="G8" s="4">
        <v>2</v>
      </c>
      <c r="H8" s="4">
        <v>2</v>
      </c>
      <c r="I8" s="4">
        <v>1</v>
      </c>
      <c r="J8" s="4">
        <v>2</v>
      </c>
      <c r="K8" s="4">
        <v>0</v>
      </c>
      <c r="L8" s="9">
        <v>0</v>
      </c>
      <c r="M8" s="8">
        <v>2</v>
      </c>
      <c r="N8" s="4">
        <v>2</v>
      </c>
      <c r="O8" s="4">
        <v>2</v>
      </c>
      <c r="P8" s="4">
        <v>2</v>
      </c>
      <c r="Q8" s="4">
        <v>0</v>
      </c>
      <c r="R8" s="4">
        <v>0</v>
      </c>
      <c r="S8" s="4">
        <v>1</v>
      </c>
      <c r="T8" s="4">
        <v>1</v>
      </c>
      <c r="U8" s="4">
        <v>0</v>
      </c>
      <c r="V8" s="4">
        <v>2</v>
      </c>
      <c r="W8" s="4">
        <v>2</v>
      </c>
      <c r="X8" s="4">
        <v>2</v>
      </c>
      <c r="Y8" s="9">
        <v>2</v>
      </c>
      <c r="Z8" s="8">
        <v>1</v>
      </c>
      <c r="AA8" s="4">
        <v>0</v>
      </c>
      <c r="AB8" s="4">
        <v>2</v>
      </c>
      <c r="AC8" s="4">
        <v>2</v>
      </c>
      <c r="AD8" s="4">
        <v>2</v>
      </c>
      <c r="AE8" s="9">
        <v>2</v>
      </c>
      <c r="AF8" s="33">
        <v>1</v>
      </c>
      <c r="AG8" s="4">
        <v>0</v>
      </c>
      <c r="AH8" s="4">
        <v>2</v>
      </c>
      <c r="AI8" s="4">
        <v>2</v>
      </c>
      <c r="AJ8" s="4">
        <v>2</v>
      </c>
      <c r="AK8" s="4">
        <v>2</v>
      </c>
      <c r="AL8" s="4">
        <v>0</v>
      </c>
      <c r="AM8" s="4">
        <v>0</v>
      </c>
      <c r="AN8" s="9">
        <v>2</v>
      </c>
      <c r="AO8" s="1">
        <f t="shared" si="11"/>
        <v>49</v>
      </c>
      <c r="AP8" s="63">
        <f t="shared" si="12"/>
        <v>0.66216216216216217</v>
      </c>
    </row>
    <row r="9" spans="1:42">
      <c r="A9" s="27">
        <f t="shared" si="13"/>
        <v>6</v>
      </c>
      <c r="B9" s="38" t="s">
        <v>5</v>
      </c>
      <c r="C9" s="46" t="s">
        <v>107</v>
      </c>
      <c r="D9" s="4">
        <v>2</v>
      </c>
      <c r="E9" s="4">
        <v>2</v>
      </c>
      <c r="F9" s="4">
        <v>0</v>
      </c>
      <c r="G9" s="4">
        <v>2</v>
      </c>
      <c r="H9" s="4">
        <v>2</v>
      </c>
      <c r="I9" s="4">
        <v>1</v>
      </c>
      <c r="J9" s="4">
        <v>2</v>
      </c>
      <c r="K9" s="4">
        <v>0</v>
      </c>
      <c r="L9" s="9">
        <v>1</v>
      </c>
      <c r="M9" s="8">
        <v>2</v>
      </c>
      <c r="N9" s="4">
        <v>2</v>
      </c>
      <c r="O9" s="4">
        <v>2</v>
      </c>
      <c r="P9" s="4">
        <v>2</v>
      </c>
      <c r="Q9" s="4">
        <v>2</v>
      </c>
      <c r="R9" s="4">
        <v>0</v>
      </c>
      <c r="S9" s="4">
        <v>1</v>
      </c>
      <c r="T9" s="4">
        <v>1</v>
      </c>
      <c r="U9" s="4">
        <v>1</v>
      </c>
      <c r="V9" s="4">
        <v>0</v>
      </c>
      <c r="W9" s="4">
        <v>2</v>
      </c>
      <c r="X9" s="4">
        <v>2</v>
      </c>
      <c r="Y9" s="9">
        <v>0</v>
      </c>
      <c r="Z9" s="8">
        <v>1</v>
      </c>
      <c r="AA9" s="4">
        <v>0</v>
      </c>
      <c r="AB9" s="4">
        <v>0</v>
      </c>
      <c r="AC9" s="4">
        <v>0</v>
      </c>
      <c r="AD9" s="4">
        <v>2</v>
      </c>
      <c r="AE9" s="9">
        <v>0</v>
      </c>
      <c r="AF9" s="33">
        <v>2</v>
      </c>
      <c r="AG9" s="4">
        <v>0</v>
      </c>
      <c r="AH9" s="4">
        <v>1</v>
      </c>
      <c r="AI9" s="4">
        <v>2</v>
      </c>
      <c r="AJ9" s="4">
        <v>1</v>
      </c>
      <c r="AK9" s="4">
        <v>1</v>
      </c>
      <c r="AL9" s="4">
        <v>0</v>
      </c>
      <c r="AM9" s="4">
        <v>0</v>
      </c>
      <c r="AN9" s="9">
        <v>2</v>
      </c>
      <c r="AO9" s="1">
        <f t="shared" si="11"/>
        <v>41</v>
      </c>
      <c r="AP9" s="63">
        <f t="shared" si="12"/>
        <v>0.55405405405405406</v>
      </c>
    </row>
    <row r="10" spans="1:42" ht="30">
      <c r="A10" s="27">
        <f t="shared" si="13"/>
        <v>7</v>
      </c>
      <c r="B10" s="38" t="s">
        <v>6</v>
      </c>
      <c r="C10" s="46" t="s">
        <v>108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9">
        <v>0</v>
      </c>
      <c r="M10" s="8">
        <v>0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9">
        <v>0</v>
      </c>
      <c r="Z10" s="8">
        <v>0</v>
      </c>
      <c r="AA10" s="4">
        <v>0</v>
      </c>
      <c r="AB10" s="4">
        <v>0</v>
      </c>
      <c r="AC10" s="4">
        <v>0</v>
      </c>
      <c r="AD10" s="4">
        <v>0</v>
      </c>
      <c r="AE10" s="9">
        <v>0</v>
      </c>
      <c r="AF10" s="33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9">
        <v>0</v>
      </c>
      <c r="AO10" s="1">
        <f t="shared" si="11"/>
        <v>0</v>
      </c>
      <c r="AP10" s="63">
        <f t="shared" si="12"/>
        <v>0</v>
      </c>
    </row>
    <row r="11" spans="1:42" ht="30">
      <c r="A11" s="27">
        <f t="shared" si="13"/>
        <v>8</v>
      </c>
      <c r="B11" s="38" t="s">
        <v>7</v>
      </c>
      <c r="C11" s="46" t="s">
        <v>42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9">
        <v>0</v>
      </c>
      <c r="M11" s="8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2</v>
      </c>
      <c r="W11" s="4">
        <v>2</v>
      </c>
      <c r="X11" s="4">
        <v>2</v>
      </c>
      <c r="Y11" s="9">
        <v>2</v>
      </c>
      <c r="Z11" s="8">
        <v>0</v>
      </c>
      <c r="AA11" s="4">
        <v>0</v>
      </c>
      <c r="AB11" s="4">
        <v>0</v>
      </c>
      <c r="AC11" s="4">
        <v>0</v>
      </c>
      <c r="AD11" s="4">
        <v>0</v>
      </c>
      <c r="AE11" s="9">
        <v>2</v>
      </c>
      <c r="AF11" s="33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9">
        <v>0</v>
      </c>
      <c r="AO11" s="1">
        <f t="shared" si="11"/>
        <v>10</v>
      </c>
      <c r="AP11" s="63">
        <f t="shared" si="12"/>
        <v>0.13513513513513514</v>
      </c>
    </row>
    <row r="12" spans="1:42" ht="90">
      <c r="A12" s="27">
        <f t="shared" si="13"/>
        <v>9</v>
      </c>
      <c r="B12" s="38" t="s">
        <v>8</v>
      </c>
      <c r="C12" s="46" t="s">
        <v>109</v>
      </c>
      <c r="D12" s="4">
        <v>2</v>
      </c>
      <c r="E12" s="4">
        <v>2</v>
      </c>
      <c r="F12" s="4">
        <v>0</v>
      </c>
      <c r="G12" s="4">
        <v>0</v>
      </c>
      <c r="H12" s="4">
        <v>2</v>
      </c>
      <c r="I12" s="4">
        <v>0</v>
      </c>
      <c r="J12" s="4">
        <v>0</v>
      </c>
      <c r="K12" s="4">
        <v>1</v>
      </c>
      <c r="L12" s="9">
        <v>0</v>
      </c>
      <c r="M12" s="8">
        <v>2</v>
      </c>
      <c r="N12" s="4">
        <v>1</v>
      </c>
      <c r="O12" s="4">
        <v>1</v>
      </c>
      <c r="P12" s="4">
        <v>0</v>
      </c>
      <c r="Q12" s="4">
        <v>2</v>
      </c>
      <c r="R12" s="4">
        <v>0</v>
      </c>
      <c r="S12" s="4">
        <v>0</v>
      </c>
      <c r="T12" s="4">
        <v>1</v>
      </c>
      <c r="U12" s="4">
        <v>1</v>
      </c>
      <c r="V12" s="4">
        <v>0</v>
      </c>
      <c r="W12" s="4">
        <v>0</v>
      </c>
      <c r="X12" s="4">
        <v>0</v>
      </c>
      <c r="Y12" s="9">
        <v>2</v>
      </c>
      <c r="Z12" s="8">
        <v>0</v>
      </c>
      <c r="AA12" s="4">
        <v>0</v>
      </c>
      <c r="AB12" s="4">
        <v>0</v>
      </c>
      <c r="AC12" s="4">
        <v>0</v>
      </c>
      <c r="AD12" s="4">
        <v>0</v>
      </c>
      <c r="AE12" s="9">
        <v>0</v>
      </c>
      <c r="AF12" s="33">
        <v>0</v>
      </c>
      <c r="AG12" s="4">
        <v>0</v>
      </c>
      <c r="AH12" s="4">
        <v>0</v>
      </c>
      <c r="AI12" s="4">
        <v>2</v>
      </c>
      <c r="AJ12" s="4">
        <v>0</v>
      </c>
      <c r="AK12" s="4">
        <v>0</v>
      </c>
      <c r="AL12" s="4">
        <v>0</v>
      </c>
      <c r="AM12" s="4">
        <v>0</v>
      </c>
      <c r="AN12" s="9">
        <v>0</v>
      </c>
      <c r="AO12" s="1">
        <f t="shared" si="11"/>
        <v>19</v>
      </c>
      <c r="AP12" s="63">
        <f t="shared" si="12"/>
        <v>0.25675675675675674</v>
      </c>
    </row>
    <row r="13" spans="1:42">
      <c r="A13" s="27">
        <f t="shared" si="13"/>
        <v>10</v>
      </c>
      <c r="B13" s="38" t="s">
        <v>9</v>
      </c>
      <c r="C13" s="46" t="s">
        <v>43</v>
      </c>
      <c r="D13" s="4">
        <v>2</v>
      </c>
      <c r="E13" s="4">
        <v>2</v>
      </c>
      <c r="F13" s="4">
        <v>2</v>
      </c>
      <c r="G13" s="4">
        <v>2</v>
      </c>
      <c r="H13" s="4">
        <v>2</v>
      </c>
      <c r="I13" s="4">
        <v>2</v>
      </c>
      <c r="J13" s="4">
        <v>1</v>
      </c>
      <c r="K13" s="4">
        <v>0</v>
      </c>
      <c r="L13" s="9">
        <v>1</v>
      </c>
      <c r="M13" s="8">
        <v>2</v>
      </c>
      <c r="N13" s="4">
        <v>2</v>
      </c>
      <c r="O13" s="4">
        <v>2</v>
      </c>
      <c r="P13" s="4">
        <v>2</v>
      </c>
      <c r="Q13" s="4">
        <v>0</v>
      </c>
      <c r="R13" s="4">
        <v>0</v>
      </c>
      <c r="S13" s="4">
        <v>2</v>
      </c>
      <c r="T13" s="4">
        <v>1</v>
      </c>
      <c r="U13" s="4">
        <v>0</v>
      </c>
      <c r="V13" s="4">
        <v>2</v>
      </c>
      <c r="W13" s="4">
        <v>2</v>
      </c>
      <c r="X13" s="4">
        <v>2</v>
      </c>
      <c r="Y13" s="9">
        <v>0</v>
      </c>
      <c r="Z13" s="8">
        <v>1</v>
      </c>
      <c r="AA13" s="4">
        <v>2</v>
      </c>
      <c r="AB13" s="4">
        <v>2</v>
      </c>
      <c r="AC13" s="4">
        <v>0</v>
      </c>
      <c r="AD13" s="4">
        <v>0</v>
      </c>
      <c r="AE13" s="9">
        <v>0</v>
      </c>
      <c r="AF13" s="33">
        <v>2</v>
      </c>
      <c r="AG13" s="4">
        <v>1</v>
      </c>
      <c r="AH13" s="4">
        <v>2</v>
      </c>
      <c r="AI13" s="4">
        <v>2</v>
      </c>
      <c r="AJ13" s="4">
        <v>2</v>
      </c>
      <c r="AK13" s="4">
        <v>2</v>
      </c>
      <c r="AL13" s="4">
        <v>0</v>
      </c>
      <c r="AM13" s="4">
        <v>0</v>
      </c>
      <c r="AN13" s="9">
        <v>0</v>
      </c>
      <c r="AO13" s="1">
        <f t="shared" si="11"/>
        <v>47</v>
      </c>
      <c r="AP13" s="63">
        <f t="shared" si="12"/>
        <v>0.63513513513513509</v>
      </c>
    </row>
    <row r="14" spans="1:42" ht="45">
      <c r="A14" s="27">
        <f t="shared" si="13"/>
        <v>11</v>
      </c>
      <c r="B14" s="38" t="s">
        <v>10</v>
      </c>
      <c r="C14" s="46" t="s">
        <v>44</v>
      </c>
      <c r="D14" s="4">
        <v>2</v>
      </c>
      <c r="E14" s="4">
        <v>2</v>
      </c>
      <c r="F14" s="4">
        <v>2</v>
      </c>
      <c r="G14" s="4">
        <v>2</v>
      </c>
      <c r="H14" s="4">
        <v>2</v>
      </c>
      <c r="I14" s="4">
        <v>1</v>
      </c>
      <c r="J14" s="4">
        <v>0</v>
      </c>
      <c r="K14" s="4">
        <v>0</v>
      </c>
      <c r="L14" s="9">
        <v>0</v>
      </c>
      <c r="M14" s="8">
        <v>2</v>
      </c>
      <c r="N14" s="4">
        <v>2</v>
      </c>
      <c r="O14" s="4">
        <v>1</v>
      </c>
      <c r="P14" s="4">
        <v>2</v>
      </c>
      <c r="Q14" s="4">
        <v>1</v>
      </c>
      <c r="R14" s="4">
        <v>2</v>
      </c>
      <c r="S14" s="4">
        <v>2</v>
      </c>
      <c r="T14" s="4">
        <v>1</v>
      </c>
      <c r="U14" s="4">
        <v>0</v>
      </c>
      <c r="V14" s="4">
        <v>2</v>
      </c>
      <c r="W14" s="4">
        <v>2</v>
      </c>
      <c r="X14" s="4">
        <v>2</v>
      </c>
      <c r="Y14" s="9">
        <v>0</v>
      </c>
      <c r="Z14" s="8">
        <v>0</v>
      </c>
      <c r="AA14" s="4">
        <v>2</v>
      </c>
      <c r="AB14" s="4">
        <v>2</v>
      </c>
      <c r="AC14" s="4">
        <v>0</v>
      </c>
      <c r="AD14" s="4">
        <v>0</v>
      </c>
      <c r="AE14" s="9">
        <v>0</v>
      </c>
      <c r="AF14" s="33">
        <v>2</v>
      </c>
      <c r="AG14" s="4">
        <v>0</v>
      </c>
      <c r="AH14" s="4">
        <v>2</v>
      </c>
      <c r="AI14" s="4">
        <v>2</v>
      </c>
      <c r="AJ14" s="4">
        <v>2</v>
      </c>
      <c r="AK14" s="4">
        <v>2</v>
      </c>
      <c r="AL14" s="4">
        <v>0</v>
      </c>
      <c r="AM14" s="4">
        <v>0</v>
      </c>
      <c r="AN14" s="9">
        <v>0</v>
      </c>
      <c r="AO14" s="1">
        <f t="shared" si="11"/>
        <v>44</v>
      </c>
      <c r="AP14" s="63">
        <f t="shared" si="12"/>
        <v>0.59459459459459463</v>
      </c>
    </row>
    <row r="15" spans="1:42" ht="30">
      <c r="A15" s="27">
        <f t="shared" si="13"/>
        <v>12</v>
      </c>
      <c r="B15" s="38" t="s">
        <v>11</v>
      </c>
      <c r="C15" s="46" t="s">
        <v>45</v>
      </c>
      <c r="D15" s="4">
        <v>2</v>
      </c>
      <c r="E15" s="4">
        <v>2</v>
      </c>
      <c r="F15" s="4">
        <v>0</v>
      </c>
      <c r="G15" s="4">
        <v>2</v>
      </c>
      <c r="H15" s="4">
        <v>2</v>
      </c>
      <c r="I15" s="4">
        <v>2</v>
      </c>
      <c r="J15" s="4">
        <v>2</v>
      </c>
      <c r="K15" s="4">
        <v>1</v>
      </c>
      <c r="L15" s="9">
        <v>0</v>
      </c>
      <c r="M15" s="8">
        <v>2</v>
      </c>
      <c r="N15" s="4">
        <v>2</v>
      </c>
      <c r="O15" s="4">
        <v>2</v>
      </c>
      <c r="P15" s="4">
        <v>2</v>
      </c>
      <c r="Q15" s="4">
        <v>2</v>
      </c>
      <c r="R15" s="4">
        <v>2</v>
      </c>
      <c r="S15" s="4">
        <v>2</v>
      </c>
      <c r="T15" s="4">
        <v>0</v>
      </c>
      <c r="U15" s="4">
        <v>0</v>
      </c>
      <c r="V15" s="4">
        <v>2</v>
      </c>
      <c r="W15" s="4">
        <v>2</v>
      </c>
      <c r="X15" s="4">
        <v>2</v>
      </c>
      <c r="Y15" s="9">
        <v>0</v>
      </c>
      <c r="Z15" s="8">
        <v>0</v>
      </c>
      <c r="AA15" s="4">
        <v>1</v>
      </c>
      <c r="AB15" s="4">
        <v>1</v>
      </c>
      <c r="AC15" s="4">
        <v>2</v>
      </c>
      <c r="AD15" s="4">
        <v>0</v>
      </c>
      <c r="AE15" s="9">
        <v>0</v>
      </c>
      <c r="AF15" s="33">
        <v>2</v>
      </c>
      <c r="AG15" s="4">
        <v>0</v>
      </c>
      <c r="AH15" s="4">
        <v>2</v>
      </c>
      <c r="AI15" s="4">
        <v>2</v>
      </c>
      <c r="AJ15" s="4">
        <v>2</v>
      </c>
      <c r="AK15" s="4">
        <v>2</v>
      </c>
      <c r="AL15" s="4">
        <v>0</v>
      </c>
      <c r="AM15" s="4">
        <v>0</v>
      </c>
      <c r="AN15" s="9">
        <v>0</v>
      </c>
      <c r="AO15" s="1">
        <f t="shared" si="11"/>
        <v>47</v>
      </c>
      <c r="AP15" s="63">
        <f t="shared" si="12"/>
        <v>0.63513513513513509</v>
      </c>
    </row>
    <row r="16" spans="1:42" ht="30">
      <c r="A16" s="27">
        <f t="shared" si="13"/>
        <v>13</v>
      </c>
      <c r="B16" s="38" t="s">
        <v>12</v>
      </c>
      <c r="C16" s="46" t="s">
        <v>46</v>
      </c>
      <c r="D16" s="4">
        <v>2</v>
      </c>
      <c r="E16" s="4">
        <v>2</v>
      </c>
      <c r="F16" s="4">
        <v>0</v>
      </c>
      <c r="G16" s="4">
        <v>2</v>
      </c>
      <c r="H16" s="4">
        <v>2</v>
      </c>
      <c r="I16" s="4">
        <v>1</v>
      </c>
      <c r="J16" s="4">
        <v>1</v>
      </c>
      <c r="K16" s="4">
        <v>0</v>
      </c>
      <c r="L16" s="9">
        <v>0</v>
      </c>
      <c r="M16" s="8">
        <v>0</v>
      </c>
      <c r="N16" s="4">
        <v>1</v>
      </c>
      <c r="O16" s="4">
        <v>2</v>
      </c>
      <c r="P16" s="4">
        <v>2</v>
      </c>
      <c r="Q16" s="4">
        <v>0</v>
      </c>
      <c r="R16" s="4">
        <v>0</v>
      </c>
      <c r="S16" s="4">
        <v>1</v>
      </c>
      <c r="T16" s="4">
        <v>1</v>
      </c>
      <c r="U16" s="4">
        <v>0</v>
      </c>
      <c r="V16" s="4">
        <v>0</v>
      </c>
      <c r="W16" s="4">
        <v>2</v>
      </c>
      <c r="X16" s="4">
        <v>2</v>
      </c>
      <c r="Y16" s="9">
        <v>0</v>
      </c>
      <c r="Z16" s="8">
        <v>0</v>
      </c>
      <c r="AA16" s="4">
        <v>0</v>
      </c>
      <c r="AB16" s="4">
        <v>0</v>
      </c>
      <c r="AC16" s="4">
        <v>0</v>
      </c>
      <c r="AD16" s="4">
        <v>0</v>
      </c>
      <c r="AE16" s="9">
        <v>0</v>
      </c>
      <c r="AF16" s="33">
        <v>1</v>
      </c>
      <c r="AG16" s="4">
        <v>0</v>
      </c>
      <c r="AH16" s="4">
        <v>2</v>
      </c>
      <c r="AI16" s="4">
        <v>2</v>
      </c>
      <c r="AJ16" s="4">
        <v>2</v>
      </c>
      <c r="AK16" s="4">
        <v>2</v>
      </c>
      <c r="AL16" s="4">
        <v>0</v>
      </c>
      <c r="AM16" s="4">
        <v>0</v>
      </c>
      <c r="AN16" s="9">
        <v>0</v>
      </c>
      <c r="AO16" s="1">
        <f t="shared" si="11"/>
        <v>30</v>
      </c>
      <c r="AP16" s="63">
        <f t="shared" si="12"/>
        <v>0.40540540540540543</v>
      </c>
    </row>
    <row r="17" spans="1:42" ht="30">
      <c r="A17" s="27">
        <f t="shared" si="13"/>
        <v>14</v>
      </c>
      <c r="B17" s="38" t="s">
        <v>13</v>
      </c>
      <c r="C17" s="46" t="s">
        <v>47</v>
      </c>
      <c r="D17" s="4">
        <v>0</v>
      </c>
      <c r="E17" s="4">
        <v>1</v>
      </c>
      <c r="F17" s="4">
        <v>0</v>
      </c>
      <c r="G17" s="4">
        <v>0</v>
      </c>
      <c r="H17" s="4">
        <v>2</v>
      </c>
      <c r="I17" s="4">
        <v>1</v>
      </c>
      <c r="J17" s="4">
        <v>1</v>
      </c>
      <c r="K17" s="4">
        <v>0</v>
      </c>
      <c r="L17" s="9">
        <v>0</v>
      </c>
      <c r="M17" s="8">
        <v>0</v>
      </c>
      <c r="N17" s="4">
        <v>0</v>
      </c>
      <c r="O17" s="4">
        <v>0</v>
      </c>
      <c r="P17" s="4">
        <v>0</v>
      </c>
      <c r="Q17" s="4">
        <v>0</v>
      </c>
      <c r="R17" s="4">
        <v>2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9">
        <v>0</v>
      </c>
      <c r="Z17" s="8">
        <v>0</v>
      </c>
      <c r="AA17" s="4">
        <v>2</v>
      </c>
      <c r="AB17" s="4">
        <v>2</v>
      </c>
      <c r="AC17" s="4">
        <v>0</v>
      </c>
      <c r="AD17" s="4">
        <v>0</v>
      </c>
      <c r="AE17" s="9">
        <v>0</v>
      </c>
      <c r="AF17" s="33">
        <v>0</v>
      </c>
      <c r="AG17" s="4">
        <v>0</v>
      </c>
      <c r="AH17" s="4">
        <v>0</v>
      </c>
      <c r="AI17" s="4">
        <v>1</v>
      </c>
      <c r="AJ17" s="4">
        <v>0</v>
      </c>
      <c r="AK17" s="4">
        <v>0</v>
      </c>
      <c r="AL17" s="4">
        <v>0</v>
      </c>
      <c r="AM17" s="4">
        <v>0</v>
      </c>
      <c r="AN17" s="9">
        <v>0</v>
      </c>
      <c r="AO17" s="1">
        <f t="shared" si="11"/>
        <v>12</v>
      </c>
      <c r="AP17" s="63">
        <f t="shared" si="12"/>
        <v>0.16216216216216217</v>
      </c>
    </row>
    <row r="18" spans="1:42" ht="75.75" thickBot="1">
      <c r="A18" s="28">
        <f t="shared" si="13"/>
        <v>15</v>
      </c>
      <c r="B18" s="40" t="s">
        <v>14</v>
      </c>
      <c r="C18" s="47" t="s">
        <v>48</v>
      </c>
      <c r="D18" s="14">
        <v>2</v>
      </c>
      <c r="E18" s="14">
        <v>2</v>
      </c>
      <c r="F18" s="14">
        <v>0</v>
      </c>
      <c r="G18" s="14">
        <v>2</v>
      </c>
      <c r="H18" s="14">
        <v>1</v>
      </c>
      <c r="I18" s="14">
        <v>0</v>
      </c>
      <c r="J18" s="14">
        <v>1</v>
      </c>
      <c r="K18" s="14">
        <v>0</v>
      </c>
      <c r="L18" s="15">
        <v>2</v>
      </c>
      <c r="M18" s="13">
        <v>2</v>
      </c>
      <c r="N18" s="14">
        <v>2</v>
      </c>
      <c r="O18" s="14">
        <v>2</v>
      </c>
      <c r="P18" s="14">
        <v>2</v>
      </c>
      <c r="Q18" s="14">
        <v>2</v>
      </c>
      <c r="R18" s="14">
        <v>0</v>
      </c>
      <c r="S18" s="14">
        <v>2</v>
      </c>
      <c r="T18" s="14">
        <v>1</v>
      </c>
      <c r="U18" s="14">
        <v>0</v>
      </c>
      <c r="V18" s="14">
        <v>2</v>
      </c>
      <c r="W18" s="14">
        <v>2</v>
      </c>
      <c r="X18" s="14">
        <v>2</v>
      </c>
      <c r="Y18" s="15">
        <v>2</v>
      </c>
      <c r="Z18" s="13">
        <v>0</v>
      </c>
      <c r="AA18" s="14">
        <v>0</v>
      </c>
      <c r="AB18" s="14">
        <v>0</v>
      </c>
      <c r="AC18" s="14">
        <v>2</v>
      </c>
      <c r="AD18" s="14">
        <v>2</v>
      </c>
      <c r="AE18" s="15">
        <v>2</v>
      </c>
      <c r="AF18" s="34">
        <v>0</v>
      </c>
      <c r="AG18" s="14">
        <v>1</v>
      </c>
      <c r="AH18" s="14">
        <v>2</v>
      </c>
      <c r="AI18" s="14">
        <v>2</v>
      </c>
      <c r="AJ18" s="14">
        <v>2</v>
      </c>
      <c r="AK18" s="14">
        <v>2</v>
      </c>
      <c r="AL18" s="4">
        <v>0</v>
      </c>
      <c r="AM18" s="4">
        <v>0</v>
      </c>
      <c r="AN18" s="9">
        <v>2</v>
      </c>
      <c r="AO18" s="1">
        <f t="shared" si="11"/>
        <v>48</v>
      </c>
      <c r="AP18" s="63">
        <f t="shared" si="12"/>
        <v>0.64864864864864868</v>
      </c>
    </row>
    <row r="19" spans="1:42" ht="30">
      <c r="A19" s="24">
        <f t="shared" si="13"/>
        <v>16</v>
      </c>
      <c r="B19" s="36" t="s">
        <v>15</v>
      </c>
      <c r="C19" s="45" t="s">
        <v>49</v>
      </c>
      <c r="D19" s="6">
        <v>2</v>
      </c>
      <c r="E19" s="6">
        <v>1</v>
      </c>
      <c r="F19" s="6">
        <v>2</v>
      </c>
      <c r="G19" s="6">
        <v>2</v>
      </c>
      <c r="H19" s="6">
        <v>2</v>
      </c>
      <c r="I19" s="6">
        <v>1</v>
      </c>
      <c r="J19" s="6">
        <v>0</v>
      </c>
      <c r="K19" s="6">
        <v>0</v>
      </c>
      <c r="L19" s="7">
        <v>0</v>
      </c>
      <c r="M19" s="5">
        <v>2</v>
      </c>
      <c r="N19" s="6">
        <v>2</v>
      </c>
      <c r="O19" s="6">
        <v>2</v>
      </c>
      <c r="P19" s="6">
        <v>2</v>
      </c>
      <c r="Q19" s="6">
        <v>2</v>
      </c>
      <c r="R19" s="6">
        <v>2</v>
      </c>
      <c r="S19" s="6">
        <v>2</v>
      </c>
      <c r="T19" s="6">
        <v>1</v>
      </c>
      <c r="U19" s="6">
        <v>0</v>
      </c>
      <c r="V19" s="6">
        <v>2</v>
      </c>
      <c r="W19" s="6">
        <v>2</v>
      </c>
      <c r="X19" s="6">
        <v>2</v>
      </c>
      <c r="Y19" s="7">
        <v>0</v>
      </c>
      <c r="Z19" s="5">
        <v>0</v>
      </c>
      <c r="AA19" s="6">
        <v>0</v>
      </c>
      <c r="AB19" s="6">
        <v>2</v>
      </c>
      <c r="AC19" s="6">
        <v>0</v>
      </c>
      <c r="AD19" s="6">
        <v>0</v>
      </c>
      <c r="AE19" s="7">
        <v>1</v>
      </c>
      <c r="AF19" s="30">
        <v>0</v>
      </c>
      <c r="AG19" s="6">
        <v>0</v>
      </c>
      <c r="AH19" s="6">
        <v>2</v>
      </c>
      <c r="AI19" s="6">
        <v>2</v>
      </c>
      <c r="AJ19" s="6">
        <v>2</v>
      </c>
      <c r="AK19" s="6">
        <v>2</v>
      </c>
      <c r="AL19" s="4">
        <v>0</v>
      </c>
      <c r="AM19" s="4">
        <v>0</v>
      </c>
      <c r="AN19" s="58">
        <v>0</v>
      </c>
      <c r="AO19" s="59">
        <f t="shared" si="11"/>
        <v>42</v>
      </c>
      <c r="AP19" s="63">
        <f t="shared" si="12"/>
        <v>0.56756756756756754</v>
      </c>
    </row>
    <row r="20" spans="1:42" ht="60">
      <c r="A20" s="27">
        <f t="shared" si="13"/>
        <v>17</v>
      </c>
      <c r="B20" s="38" t="s">
        <v>16</v>
      </c>
      <c r="C20" s="46" t="s">
        <v>103</v>
      </c>
      <c r="D20" s="4">
        <v>2</v>
      </c>
      <c r="E20" s="4">
        <v>2</v>
      </c>
      <c r="F20" s="4">
        <v>2</v>
      </c>
      <c r="G20" s="4">
        <v>2</v>
      </c>
      <c r="H20" s="4">
        <v>2</v>
      </c>
      <c r="I20" s="4">
        <v>2</v>
      </c>
      <c r="J20" s="4">
        <v>0</v>
      </c>
      <c r="K20" s="4">
        <v>0</v>
      </c>
      <c r="L20" s="9">
        <v>0</v>
      </c>
      <c r="M20" s="8">
        <v>2</v>
      </c>
      <c r="N20" s="4">
        <v>2</v>
      </c>
      <c r="O20" s="4">
        <v>1</v>
      </c>
      <c r="P20" s="4">
        <v>2</v>
      </c>
      <c r="Q20" s="4">
        <v>1</v>
      </c>
      <c r="R20" s="4">
        <v>0</v>
      </c>
      <c r="S20" s="4">
        <v>2</v>
      </c>
      <c r="T20" s="4">
        <v>1</v>
      </c>
      <c r="U20" s="4">
        <v>0</v>
      </c>
      <c r="V20" s="4">
        <v>0</v>
      </c>
      <c r="W20" s="4">
        <v>2</v>
      </c>
      <c r="X20" s="4">
        <v>2</v>
      </c>
      <c r="Y20" s="9">
        <v>2</v>
      </c>
      <c r="Z20" s="8">
        <v>1</v>
      </c>
      <c r="AA20" s="4">
        <v>0</v>
      </c>
      <c r="AB20" s="4">
        <v>0</v>
      </c>
      <c r="AC20" s="4">
        <v>2</v>
      </c>
      <c r="AD20" s="4">
        <v>0</v>
      </c>
      <c r="AE20" s="9">
        <v>2</v>
      </c>
      <c r="AF20" s="33">
        <v>0</v>
      </c>
      <c r="AG20" s="4">
        <v>0</v>
      </c>
      <c r="AH20" s="4">
        <v>2</v>
      </c>
      <c r="AI20" s="4">
        <v>2</v>
      </c>
      <c r="AJ20" s="4">
        <v>2</v>
      </c>
      <c r="AK20" s="4">
        <v>2</v>
      </c>
      <c r="AL20" s="4">
        <v>0</v>
      </c>
      <c r="AM20" s="4">
        <v>0</v>
      </c>
      <c r="AN20" s="58">
        <v>0</v>
      </c>
      <c r="AO20" s="60">
        <f t="shared" si="11"/>
        <v>42</v>
      </c>
      <c r="AP20" s="63">
        <f t="shared" si="12"/>
        <v>0.56756756756756754</v>
      </c>
    </row>
    <row r="21" spans="1:42" ht="60">
      <c r="A21" s="27">
        <f t="shared" si="13"/>
        <v>18</v>
      </c>
      <c r="B21" s="38" t="s">
        <v>17</v>
      </c>
      <c r="C21" s="46" t="s">
        <v>104</v>
      </c>
      <c r="D21" s="4">
        <v>1</v>
      </c>
      <c r="E21" s="4">
        <v>1</v>
      </c>
      <c r="F21" s="4">
        <v>2</v>
      </c>
      <c r="G21" s="4">
        <v>2</v>
      </c>
      <c r="H21" s="4">
        <v>2</v>
      </c>
      <c r="I21" s="4">
        <v>2</v>
      </c>
      <c r="J21" s="4">
        <v>0</v>
      </c>
      <c r="K21" s="4">
        <v>0</v>
      </c>
      <c r="L21" s="9">
        <v>0</v>
      </c>
      <c r="M21" s="8">
        <v>2</v>
      </c>
      <c r="N21" s="4">
        <v>2</v>
      </c>
      <c r="O21" s="4">
        <v>2</v>
      </c>
      <c r="P21" s="4">
        <v>2</v>
      </c>
      <c r="Q21" s="4">
        <v>2</v>
      </c>
      <c r="R21" s="4">
        <v>0</v>
      </c>
      <c r="S21" s="4">
        <v>2</v>
      </c>
      <c r="T21" s="4">
        <v>2</v>
      </c>
      <c r="U21" s="4">
        <v>1</v>
      </c>
      <c r="V21" s="4">
        <v>2</v>
      </c>
      <c r="W21" s="4">
        <v>2</v>
      </c>
      <c r="X21" s="4">
        <v>2</v>
      </c>
      <c r="Y21" s="9">
        <v>0</v>
      </c>
      <c r="Z21" s="8">
        <v>2</v>
      </c>
      <c r="AA21" s="4">
        <v>0</v>
      </c>
      <c r="AB21" s="4">
        <v>0</v>
      </c>
      <c r="AC21" s="4">
        <v>2</v>
      </c>
      <c r="AD21" s="4">
        <v>0</v>
      </c>
      <c r="AE21" s="9" t="s">
        <v>102</v>
      </c>
      <c r="AF21" s="33">
        <v>0</v>
      </c>
      <c r="AG21" s="4">
        <v>0</v>
      </c>
      <c r="AH21" s="4">
        <v>2</v>
      </c>
      <c r="AI21" s="4">
        <v>2</v>
      </c>
      <c r="AJ21" s="4">
        <v>2</v>
      </c>
      <c r="AK21" s="4">
        <v>2</v>
      </c>
      <c r="AL21" s="4">
        <v>0</v>
      </c>
      <c r="AM21" s="4">
        <v>0</v>
      </c>
      <c r="AN21" s="58">
        <v>2</v>
      </c>
      <c r="AO21" s="60">
        <f t="shared" si="11"/>
        <v>45</v>
      </c>
      <c r="AP21" s="63">
        <f>AO21/72</f>
        <v>0.625</v>
      </c>
    </row>
    <row r="22" spans="1:42" ht="45.75" thickBot="1">
      <c r="A22" s="27">
        <f t="shared" si="13"/>
        <v>19</v>
      </c>
      <c r="B22" s="40" t="s">
        <v>18</v>
      </c>
      <c r="C22" s="47" t="s">
        <v>110</v>
      </c>
      <c r="D22" s="4">
        <v>2</v>
      </c>
      <c r="E22" s="4">
        <v>1</v>
      </c>
      <c r="F22" s="4">
        <v>0</v>
      </c>
      <c r="G22" s="4">
        <v>2</v>
      </c>
      <c r="H22" s="4">
        <v>2</v>
      </c>
      <c r="I22" s="4">
        <v>0</v>
      </c>
      <c r="J22" s="4">
        <v>1</v>
      </c>
      <c r="K22" s="4">
        <v>0</v>
      </c>
      <c r="L22" s="9">
        <v>0</v>
      </c>
      <c r="M22" s="8">
        <v>2</v>
      </c>
      <c r="N22" s="4">
        <v>2</v>
      </c>
      <c r="O22" s="4">
        <v>2</v>
      </c>
      <c r="P22" s="4">
        <v>2</v>
      </c>
      <c r="Q22" s="4">
        <v>2</v>
      </c>
      <c r="R22" s="4">
        <v>0</v>
      </c>
      <c r="S22" s="4">
        <v>2</v>
      </c>
      <c r="T22" s="4">
        <v>0</v>
      </c>
      <c r="U22" s="4">
        <v>0</v>
      </c>
      <c r="V22" s="4">
        <v>2</v>
      </c>
      <c r="W22" s="4">
        <v>2</v>
      </c>
      <c r="X22" s="4">
        <v>2</v>
      </c>
      <c r="Y22" s="9">
        <v>2</v>
      </c>
      <c r="Z22" s="8">
        <v>1</v>
      </c>
      <c r="AA22" s="4">
        <v>0</v>
      </c>
      <c r="AB22" s="4">
        <v>0</v>
      </c>
      <c r="AC22" s="4">
        <v>0</v>
      </c>
      <c r="AD22" s="4">
        <v>0</v>
      </c>
      <c r="AE22" s="9">
        <v>0</v>
      </c>
      <c r="AF22" s="33">
        <v>0</v>
      </c>
      <c r="AG22" s="4">
        <v>0</v>
      </c>
      <c r="AH22" s="4">
        <v>2</v>
      </c>
      <c r="AI22" s="4">
        <v>2</v>
      </c>
      <c r="AJ22" s="4">
        <v>2</v>
      </c>
      <c r="AK22" s="4">
        <v>2</v>
      </c>
      <c r="AL22" s="4">
        <v>0</v>
      </c>
      <c r="AM22" s="4">
        <v>0</v>
      </c>
      <c r="AN22" s="58">
        <v>0</v>
      </c>
      <c r="AO22" s="61">
        <f t="shared" si="11"/>
        <v>37</v>
      </c>
      <c r="AP22" s="63">
        <f t="shared" si="12"/>
        <v>0.5</v>
      </c>
    </row>
    <row r="23" spans="1:42" ht="30">
      <c r="A23" s="27">
        <f t="shared" si="13"/>
        <v>20</v>
      </c>
      <c r="B23" s="37" t="s">
        <v>19</v>
      </c>
      <c r="C23" s="48" t="s">
        <v>111</v>
      </c>
      <c r="D23" s="4">
        <v>2</v>
      </c>
      <c r="E23" s="4">
        <v>1</v>
      </c>
      <c r="F23" s="4">
        <v>2</v>
      </c>
      <c r="G23" s="4">
        <v>1</v>
      </c>
      <c r="H23" s="4">
        <v>2</v>
      </c>
      <c r="I23" s="4">
        <v>1</v>
      </c>
      <c r="J23" s="4">
        <v>0</v>
      </c>
      <c r="K23" s="4">
        <v>0</v>
      </c>
      <c r="L23" s="9">
        <v>0</v>
      </c>
      <c r="M23" s="8">
        <v>2</v>
      </c>
      <c r="N23" s="4">
        <v>2</v>
      </c>
      <c r="O23" s="4">
        <v>0</v>
      </c>
      <c r="P23" s="4">
        <v>2</v>
      </c>
      <c r="Q23" s="4">
        <v>0</v>
      </c>
      <c r="R23" s="4">
        <v>2</v>
      </c>
      <c r="S23" s="4">
        <v>2</v>
      </c>
      <c r="T23" s="4">
        <v>0</v>
      </c>
      <c r="U23" s="4">
        <v>0</v>
      </c>
      <c r="V23" s="4">
        <v>0</v>
      </c>
      <c r="W23" s="4">
        <v>2</v>
      </c>
      <c r="X23" s="4">
        <v>2</v>
      </c>
      <c r="Y23" s="9">
        <v>2</v>
      </c>
      <c r="Z23" s="8">
        <v>1</v>
      </c>
      <c r="AA23" s="4">
        <v>2</v>
      </c>
      <c r="AB23" s="4">
        <v>2</v>
      </c>
      <c r="AC23" s="4">
        <v>0</v>
      </c>
      <c r="AD23" s="4">
        <v>0</v>
      </c>
      <c r="AE23" s="9">
        <v>0</v>
      </c>
      <c r="AF23" s="33">
        <v>0</v>
      </c>
      <c r="AG23" s="4">
        <v>0</v>
      </c>
      <c r="AH23" s="4">
        <v>2</v>
      </c>
      <c r="AI23" s="4">
        <v>2</v>
      </c>
      <c r="AJ23" s="4">
        <v>2</v>
      </c>
      <c r="AK23" s="4">
        <v>2</v>
      </c>
      <c r="AL23" s="4">
        <v>0</v>
      </c>
      <c r="AM23" s="4">
        <v>0</v>
      </c>
      <c r="AN23" s="58">
        <v>0</v>
      </c>
      <c r="AO23" s="59">
        <f t="shared" si="11"/>
        <v>38</v>
      </c>
      <c r="AP23" s="63">
        <f t="shared" si="12"/>
        <v>0.51351351351351349</v>
      </c>
    </row>
    <row r="24" spans="1:42" ht="30">
      <c r="A24" s="27">
        <f t="shared" si="13"/>
        <v>21</v>
      </c>
      <c r="B24" s="38" t="s">
        <v>20</v>
      </c>
      <c r="C24" s="46" t="s">
        <v>112</v>
      </c>
      <c r="D24" s="4">
        <v>1</v>
      </c>
      <c r="E24" s="4">
        <v>1</v>
      </c>
      <c r="F24" s="4">
        <v>2</v>
      </c>
      <c r="G24" s="4">
        <v>2</v>
      </c>
      <c r="H24" s="4">
        <v>0</v>
      </c>
      <c r="I24" s="4">
        <v>0</v>
      </c>
      <c r="J24" s="4">
        <v>0</v>
      </c>
      <c r="K24" s="4">
        <v>0</v>
      </c>
      <c r="L24" s="9">
        <v>0</v>
      </c>
      <c r="M24" s="8">
        <v>2</v>
      </c>
      <c r="N24" s="4">
        <v>2</v>
      </c>
      <c r="O24" s="4">
        <v>2</v>
      </c>
      <c r="P24" s="4">
        <v>2</v>
      </c>
      <c r="Q24" s="4">
        <v>2</v>
      </c>
      <c r="R24" s="4">
        <v>2</v>
      </c>
      <c r="S24" s="4">
        <v>2</v>
      </c>
      <c r="T24" s="4">
        <v>1</v>
      </c>
      <c r="U24" s="4">
        <v>0</v>
      </c>
      <c r="V24" s="4">
        <v>0</v>
      </c>
      <c r="W24" s="4">
        <v>2</v>
      </c>
      <c r="X24" s="4">
        <v>2</v>
      </c>
      <c r="Y24" s="9">
        <v>0</v>
      </c>
      <c r="Z24" s="8">
        <v>0</v>
      </c>
      <c r="AA24" s="4">
        <v>2</v>
      </c>
      <c r="AB24" s="4">
        <v>2</v>
      </c>
      <c r="AC24" s="4">
        <v>0</v>
      </c>
      <c r="AD24" s="4">
        <v>0</v>
      </c>
      <c r="AE24" s="9">
        <v>0</v>
      </c>
      <c r="AF24" s="33">
        <v>0</v>
      </c>
      <c r="AG24" s="4">
        <v>0</v>
      </c>
      <c r="AH24" s="4">
        <v>2</v>
      </c>
      <c r="AI24" s="4">
        <v>2</v>
      </c>
      <c r="AJ24" s="4">
        <v>1</v>
      </c>
      <c r="AK24" s="4">
        <v>1</v>
      </c>
      <c r="AL24" s="4">
        <v>0</v>
      </c>
      <c r="AM24" s="4">
        <v>0</v>
      </c>
      <c r="AN24" s="58">
        <v>0</v>
      </c>
      <c r="AO24" s="60">
        <f t="shared" si="11"/>
        <v>35</v>
      </c>
      <c r="AP24" s="63">
        <f t="shared" si="12"/>
        <v>0.47297297297297297</v>
      </c>
    </row>
    <row r="25" spans="1:42" ht="30.75" thickBot="1">
      <c r="A25" s="27">
        <f t="shared" si="13"/>
        <v>22</v>
      </c>
      <c r="B25" s="39" t="s">
        <v>21</v>
      </c>
      <c r="C25" s="49" t="s">
        <v>113</v>
      </c>
      <c r="D25" s="4">
        <v>2</v>
      </c>
      <c r="E25" s="4">
        <v>2</v>
      </c>
      <c r="F25" s="4">
        <v>2</v>
      </c>
      <c r="G25" s="4">
        <v>2</v>
      </c>
      <c r="H25" s="4">
        <v>2</v>
      </c>
      <c r="I25" s="4">
        <v>0</v>
      </c>
      <c r="J25" s="4">
        <v>0</v>
      </c>
      <c r="K25" s="4">
        <v>0</v>
      </c>
      <c r="L25" s="9">
        <v>0</v>
      </c>
      <c r="M25" s="8">
        <v>2</v>
      </c>
      <c r="N25" s="4">
        <v>2</v>
      </c>
      <c r="O25" s="4">
        <v>2</v>
      </c>
      <c r="P25" s="4">
        <v>2</v>
      </c>
      <c r="Q25" s="4">
        <v>1</v>
      </c>
      <c r="R25" s="4">
        <v>2</v>
      </c>
      <c r="S25" s="4">
        <v>2</v>
      </c>
      <c r="T25" s="4">
        <v>1</v>
      </c>
      <c r="U25" s="4">
        <v>0</v>
      </c>
      <c r="V25" s="4">
        <v>2</v>
      </c>
      <c r="W25" s="4">
        <v>2</v>
      </c>
      <c r="X25" s="4">
        <v>2</v>
      </c>
      <c r="Y25" s="9">
        <v>2</v>
      </c>
      <c r="Z25" s="8">
        <v>1</v>
      </c>
      <c r="AA25" s="4">
        <v>2</v>
      </c>
      <c r="AB25" s="4">
        <v>2</v>
      </c>
      <c r="AC25" s="4">
        <v>0</v>
      </c>
      <c r="AD25" s="4">
        <v>0</v>
      </c>
      <c r="AE25" s="9">
        <v>0</v>
      </c>
      <c r="AF25" s="33">
        <v>0</v>
      </c>
      <c r="AG25" s="4">
        <v>0</v>
      </c>
      <c r="AH25" s="4">
        <v>2</v>
      </c>
      <c r="AI25" s="4">
        <v>2</v>
      </c>
      <c r="AJ25" s="4">
        <v>2</v>
      </c>
      <c r="AK25" s="4">
        <v>2</v>
      </c>
      <c r="AL25" s="4">
        <v>0</v>
      </c>
      <c r="AM25" s="4">
        <v>0</v>
      </c>
      <c r="AN25" s="58">
        <v>0</v>
      </c>
      <c r="AO25" s="61">
        <f t="shared" si="11"/>
        <v>45</v>
      </c>
      <c r="AP25" s="63">
        <f t="shared" si="12"/>
        <v>0.60810810810810811</v>
      </c>
    </row>
    <row r="26" spans="1:42" ht="30">
      <c r="A26" s="27">
        <f t="shared" si="13"/>
        <v>23</v>
      </c>
      <c r="B26" s="36" t="s">
        <v>19</v>
      </c>
      <c r="C26" s="45" t="s">
        <v>114</v>
      </c>
      <c r="D26" s="4">
        <v>0</v>
      </c>
      <c r="E26" s="4">
        <v>1</v>
      </c>
      <c r="F26" s="4">
        <v>2</v>
      </c>
      <c r="G26" s="4">
        <v>2</v>
      </c>
      <c r="H26" s="4">
        <v>2</v>
      </c>
      <c r="I26" s="4">
        <v>0</v>
      </c>
      <c r="J26" s="4">
        <v>0</v>
      </c>
      <c r="K26" s="4">
        <v>0</v>
      </c>
      <c r="L26" s="9">
        <v>0</v>
      </c>
      <c r="M26" s="8">
        <v>2</v>
      </c>
      <c r="N26" s="4">
        <v>2</v>
      </c>
      <c r="O26" s="4">
        <v>1</v>
      </c>
      <c r="P26" s="4">
        <v>2</v>
      </c>
      <c r="Q26" s="4">
        <v>0</v>
      </c>
      <c r="R26" s="4">
        <v>0</v>
      </c>
      <c r="S26" s="4">
        <v>2</v>
      </c>
      <c r="T26" s="4">
        <v>0</v>
      </c>
      <c r="U26" s="4">
        <v>0</v>
      </c>
      <c r="V26" s="4">
        <v>0</v>
      </c>
      <c r="W26" s="4">
        <v>2</v>
      </c>
      <c r="X26" s="4">
        <v>2</v>
      </c>
      <c r="Y26" s="9">
        <v>0</v>
      </c>
      <c r="Z26" s="8">
        <v>0</v>
      </c>
      <c r="AA26" s="4">
        <v>0</v>
      </c>
      <c r="AB26" s="4">
        <v>0</v>
      </c>
      <c r="AC26" s="4">
        <v>0</v>
      </c>
      <c r="AD26" s="4">
        <v>0</v>
      </c>
      <c r="AE26" s="9">
        <v>0</v>
      </c>
      <c r="AF26" s="33">
        <v>0</v>
      </c>
      <c r="AG26" s="4">
        <v>0</v>
      </c>
      <c r="AH26" s="4">
        <v>2</v>
      </c>
      <c r="AI26" s="4">
        <v>2</v>
      </c>
      <c r="AJ26" s="4">
        <v>1</v>
      </c>
      <c r="AK26" s="4">
        <v>1</v>
      </c>
      <c r="AL26" s="4">
        <v>0</v>
      </c>
      <c r="AM26" s="4">
        <v>0</v>
      </c>
      <c r="AN26" s="58">
        <v>0</v>
      </c>
      <c r="AO26" s="59">
        <f t="shared" si="11"/>
        <v>26</v>
      </c>
      <c r="AP26" s="63">
        <f t="shared" si="12"/>
        <v>0.35135135135135137</v>
      </c>
    </row>
    <row r="27" spans="1:42" ht="45">
      <c r="A27" s="27">
        <f t="shared" si="13"/>
        <v>24</v>
      </c>
      <c r="B27" s="38" t="s">
        <v>20</v>
      </c>
      <c r="C27" s="46" t="s">
        <v>50</v>
      </c>
      <c r="D27" s="4">
        <v>1</v>
      </c>
      <c r="E27" s="4">
        <v>1</v>
      </c>
      <c r="F27" s="4">
        <v>2</v>
      </c>
      <c r="G27" s="4">
        <v>2</v>
      </c>
      <c r="H27" s="4">
        <v>2</v>
      </c>
      <c r="I27" s="4">
        <v>1</v>
      </c>
      <c r="J27" s="4">
        <v>1</v>
      </c>
      <c r="K27" s="4">
        <v>0</v>
      </c>
      <c r="L27" s="9">
        <v>0</v>
      </c>
      <c r="M27" s="8">
        <v>2</v>
      </c>
      <c r="N27" s="4">
        <v>2</v>
      </c>
      <c r="O27" s="4">
        <v>2</v>
      </c>
      <c r="P27" s="4">
        <v>2</v>
      </c>
      <c r="Q27" s="4">
        <v>2</v>
      </c>
      <c r="R27" s="4">
        <v>2</v>
      </c>
      <c r="S27" s="4">
        <v>2</v>
      </c>
      <c r="T27" s="4">
        <v>0</v>
      </c>
      <c r="U27" s="4">
        <v>0</v>
      </c>
      <c r="V27" s="4">
        <v>2</v>
      </c>
      <c r="W27" s="4">
        <v>2</v>
      </c>
      <c r="X27" s="4">
        <v>2</v>
      </c>
      <c r="Y27" s="9">
        <v>0</v>
      </c>
      <c r="Z27" s="8">
        <v>1</v>
      </c>
      <c r="AA27" s="4">
        <v>2</v>
      </c>
      <c r="AB27" s="4">
        <v>2</v>
      </c>
      <c r="AC27" s="4">
        <v>2</v>
      </c>
      <c r="AD27" s="4">
        <v>0</v>
      </c>
      <c r="AE27" s="9">
        <v>0</v>
      </c>
      <c r="AF27" s="33">
        <v>0</v>
      </c>
      <c r="AG27" s="4">
        <v>0</v>
      </c>
      <c r="AH27" s="4">
        <v>2</v>
      </c>
      <c r="AI27" s="4">
        <v>2</v>
      </c>
      <c r="AJ27" s="4">
        <v>2</v>
      </c>
      <c r="AK27" s="4">
        <v>2</v>
      </c>
      <c r="AL27" s="4">
        <v>0</v>
      </c>
      <c r="AM27" s="4">
        <v>0</v>
      </c>
      <c r="AN27" s="58">
        <v>0</v>
      </c>
      <c r="AO27" s="60">
        <f t="shared" si="11"/>
        <v>45</v>
      </c>
      <c r="AP27" s="63">
        <f t="shared" si="12"/>
        <v>0.60810810810810811</v>
      </c>
    </row>
    <row r="28" spans="1:42" ht="45.75" thickBot="1">
      <c r="A28" s="27">
        <f t="shared" si="13"/>
        <v>25</v>
      </c>
      <c r="B28" s="40" t="s">
        <v>21</v>
      </c>
      <c r="C28" s="47" t="s">
        <v>115</v>
      </c>
      <c r="D28" s="4">
        <v>1</v>
      </c>
      <c r="E28" s="4">
        <v>2</v>
      </c>
      <c r="F28" s="4">
        <v>2</v>
      </c>
      <c r="G28" s="4">
        <v>2</v>
      </c>
      <c r="H28" s="4">
        <v>2</v>
      </c>
      <c r="I28" s="4">
        <v>2</v>
      </c>
      <c r="J28" s="4">
        <v>0</v>
      </c>
      <c r="K28" s="4">
        <v>0</v>
      </c>
      <c r="L28" s="9">
        <v>0</v>
      </c>
      <c r="M28" s="8">
        <v>2</v>
      </c>
      <c r="N28" s="4">
        <v>2</v>
      </c>
      <c r="O28" s="4">
        <v>2</v>
      </c>
      <c r="P28" s="4">
        <v>2</v>
      </c>
      <c r="Q28" s="4">
        <v>2</v>
      </c>
      <c r="R28" s="4">
        <v>0</v>
      </c>
      <c r="S28" s="4">
        <v>2</v>
      </c>
      <c r="T28" s="4">
        <v>0</v>
      </c>
      <c r="U28" s="4">
        <v>0</v>
      </c>
      <c r="V28" s="4">
        <v>2</v>
      </c>
      <c r="W28" s="4">
        <v>2</v>
      </c>
      <c r="X28" s="4">
        <v>2</v>
      </c>
      <c r="Y28" s="9">
        <v>2</v>
      </c>
      <c r="Z28" s="8">
        <v>0</v>
      </c>
      <c r="AA28" s="4">
        <v>0</v>
      </c>
      <c r="AB28" s="4">
        <v>0</v>
      </c>
      <c r="AC28" s="4">
        <v>0</v>
      </c>
      <c r="AD28" s="4">
        <v>0</v>
      </c>
      <c r="AE28" s="9">
        <v>0</v>
      </c>
      <c r="AF28" s="33">
        <v>0</v>
      </c>
      <c r="AG28" s="4">
        <v>0</v>
      </c>
      <c r="AH28" s="4">
        <v>2</v>
      </c>
      <c r="AI28" s="4">
        <v>2</v>
      </c>
      <c r="AJ28" s="4">
        <v>2</v>
      </c>
      <c r="AK28" s="4">
        <v>2</v>
      </c>
      <c r="AL28" s="4">
        <v>0</v>
      </c>
      <c r="AM28" s="4">
        <v>0</v>
      </c>
      <c r="AN28" s="58">
        <v>2</v>
      </c>
      <c r="AO28" s="61">
        <f t="shared" si="11"/>
        <v>41</v>
      </c>
      <c r="AP28" s="63">
        <f t="shared" si="12"/>
        <v>0.55405405405405406</v>
      </c>
    </row>
    <row r="29" spans="1:42" ht="45">
      <c r="A29" s="27">
        <f t="shared" si="13"/>
        <v>26</v>
      </c>
      <c r="B29" s="37" t="s">
        <v>22</v>
      </c>
      <c r="C29" s="48" t="s">
        <v>51</v>
      </c>
      <c r="D29" s="4">
        <v>2</v>
      </c>
      <c r="E29" s="4">
        <v>2</v>
      </c>
      <c r="F29" s="4">
        <v>2</v>
      </c>
      <c r="G29" s="4">
        <v>2</v>
      </c>
      <c r="H29" s="4">
        <v>2</v>
      </c>
      <c r="I29" s="4">
        <v>2</v>
      </c>
      <c r="J29" s="4">
        <v>0</v>
      </c>
      <c r="K29" s="4">
        <v>0</v>
      </c>
      <c r="L29" s="9">
        <v>1</v>
      </c>
      <c r="M29" s="8">
        <v>2</v>
      </c>
      <c r="N29" s="4">
        <v>2</v>
      </c>
      <c r="O29" s="4">
        <v>2</v>
      </c>
      <c r="P29" s="4">
        <v>2</v>
      </c>
      <c r="Q29" s="4">
        <v>2</v>
      </c>
      <c r="R29" s="4">
        <v>2</v>
      </c>
      <c r="S29" s="4">
        <v>2</v>
      </c>
      <c r="T29" s="4">
        <v>0</v>
      </c>
      <c r="U29" s="4">
        <v>0</v>
      </c>
      <c r="V29" s="4">
        <v>1</v>
      </c>
      <c r="W29" s="4">
        <v>2</v>
      </c>
      <c r="X29" s="4">
        <v>2</v>
      </c>
      <c r="Y29" s="9">
        <v>2</v>
      </c>
      <c r="Z29" s="8">
        <v>1</v>
      </c>
      <c r="AA29" s="4">
        <v>2</v>
      </c>
      <c r="AB29" s="4">
        <v>2</v>
      </c>
      <c r="AC29" s="4">
        <v>2</v>
      </c>
      <c r="AD29" s="4">
        <v>0</v>
      </c>
      <c r="AE29" s="9">
        <v>0</v>
      </c>
      <c r="AF29" s="33">
        <v>0</v>
      </c>
      <c r="AG29" s="4">
        <v>0</v>
      </c>
      <c r="AH29" s="4">
        <v>2</v>
      </c>
      <c r="AI29" s="4">
        <v>2</v>
      </c>
      <c r="AJ29" s="4">
        <v>2</v>
      </c>
      <c r="AK29" s="4">
        <v>2</v>
      </c>
      <c r="AL29" s="4">
        <v>0</v>
      </c>
      <c r="AM29" s="4">
        <v>0</v>
      </c>
      <c r="AN29" s="58">
        <v>0</v>
      </c>
      <c r="AO29" s="59">
        <f t="shared" si="11"/>
        <v>49</v>
      </c>
      <c r="AP29" s="63">
        <f t="shared" si="12"/>
        <v>0.66216216216216217</v>
      </c>
    </row>
    <row r="30" spans="1:42" ht="30.75" thickBot="1">
      <c r="A30" s="27">
        <f t="shared" si="13"/>
        <v>27</v>
      </c>
      <c r="B30" s="39" t="s">
        <v>23</v>
      </c>
      <c r="C30" s="49" t="s">
        <v>116</v>
      </c>
      <c r="D30" s="4">
        <v>1</v>
      </c>
      <c r="E30" s="4">
        <v>1</v>
      </c>
      <c r="F30" s="4">
        <v>2</v>
      </c>
      <c r="G30" s="4">
        <v>2</v>
      </c>
      <c r="H30" s="4">
        <v>2</v>
      </c>
      <c r="I30" s="4">
        <v>2</v>
      </c>
      <c r="J30" s="4">
        <v>0</v>
      </c>
      <c r="K30" s="4">
        <v>0</v>
      </c>
      <c r="L30" s="9">
        <v>0</v>
      </c>
      <c r="M30" s="8">
        <v>2</v>
      </c>
      <c r="N30" s="4">
        <v>2</v>
      </c>
      <c r="O30" s="4">
        <v>1</v>
      </c>
      <c r="P30" s="4">
        <v>2</v>
      </c>
      <c r="Q30" s="4">
        <v>1</v>
      </c>
      <c r="R30" s="4">
        <v>2</v>
      </c>
      <c r="S30" s="4">
        <v>2</v>
      </c>
      <c r="T30" s="4">
        <v>0</v>
      </c>
      <c r="U30" s="4">
        <v>0</v>
      </c>
      <c r="V30" s="4">
        <v>2</v>
      </c>
      <c r="W30" s="4">
        <v>2</v>
      </c>
      <c r="X30" s="4">
        <v>2</v>
      </c>
      <c r="Y30" s="9">
        <v>0</v>
      </c>
      <c r="Z30" s="8">
        <v>0</v>
      </c>
      <c r="AA30" s="4">
        <v>0</v>
      </c>
      <c r="AB30" s="4">
        <v>2</v>
      </c>
      <c r="AC30" s="4">
        <v>2</v>
      </c>
      <c r="AD30" s="4">
        <v>0</v>
      </c>
      <c r="AE30" s="9">
        <v>0</v>
      </c>
      <c r="AF30" s="33">
        <v>0</v>
      </c>
      <c r="AG30" s="4">
        <v>0</v>
      </c>
      <c r="AH30" s="4">
        <v>2</v>
      </c>
      <c r="AI30" s="4">
        <v>2</v>
      </c>
      <c r="AJ30" s="4">
        <v>2</v>
      </c>
      <c r="AK30" s="4">
        <v>2</v>
      </c>
      <c r="AL30" s="4">
        <v>0</v>
      </c>
      <c r="AM30" s="4">
        <v>0</v>
      </c>
      <c r="AN30" s="58">
        <v>0</v>
      </c>
      <c r="AO30" s="61">
        <f t="shared" si="11"/>
        <v>40</v>
      </c>
      <c r="AP30" s="63">
        <f t="shared" si="12"/>
        <v>0.54054054054054057</v>
      </c>
    </row>
    <row r="31" spans="1:42" ht="45">
      <c r="A31" s="27">
        <f t="shared" si="13"/>
        <v>28</v>
      </c>
      <c r="B31" s="36" t="s">
        <v>24</v>
      </c>
      <c r="C31" s="45" t="s">
        <v>52</v>
      </c>
      <c r="D31" s="4">
        <v>1</v>
      </c>
      <c r="E31" s="4">
        <v>1</v>
      </c>
      <c r="F31" s="4">
        <v>2</v>
      </c>
      <c r="G31" s="4">
        <v>2</v>
      </c>
      <c r="H31" s="4">
        <v>2</v>
      </c>
      <c r="I31" s="4">
        <v>2</v>
      </c>
      <c r="J31" s="4">
        <v>1</v>
      </c>
      <c r="K31" s="4">
        <v>0</v>
      </c>
      <c r="L31" s="9">
        <v>0</v>
      </c>
      <c r="M31" s="8">
        <v>2</v>
      </c>
      <c r="N31" s="4">
        <v>2</v>
      </c>
      <c r="O31" s="4">
        <v>2</v>
      </c>
      <c r="P31" s="4">
        <v>2</v>
      </c>
      <c r="Q31" s="4">
        <v>2</v>
      </c>
      <c r="R31" s="4">
        <v>2</v>
      </c>
      <c r="S31" s="4">
        <v>2</v>
      </c>
      <c r="T31" s="4">
        <v>1</v>
      </c>
      <c r="U31" s="4">
        <v>1</v>
      </c>
      <c r="V31" s="4">
        <v>1</v>
      </c>
      <c r="W31" s="4">
        <v>2</v>
      </c>
      <c r="X31" s="4">
        <v>2</v>
      </c>
      <c r="Y31" s="9">
        <v>2</v>
      </c>
      <c r="Z31" s="8">
        <v>0</v>
      </c>
      <c r="AA31" s="4">
        <v>2</v>
      </c>
      <c r="AB31" s="4">
        <v>2</v>
      </c>
      <c r="AC31" s="4">
        <v>0</v>
      </c>
      <c r="AD31" s="4">
        <v>0</v>
      </c>
      <c r="AE31" s="9" t="s">
        <v>102</v>
      </c>
      <c r="AF31" s="33">
        <v>0</v>
      </c>
      <c r="AG31" s="4">
        <v>0</v>
      </c>
      <c r="AH31" s="4">
        <v>2</v>
      </c>
      <c r="AI31" s="4">
        <v>2</v>
      </c>
      <c r="AJ31" s="4">
        <v>2</v>
      </c>
      <c r="AK31" s="4">
        <v>2</v>
      </c>
      <c r="AL31" s="4" t="s">
        <v>102</v>
      </c>
      <c r="AM31" s="4">
        <v>0</v>
      </c>
      <c r="AN31" s="58">
        <v>0</v>
      </c>
      <c r="AO31" s="59">
        <f t="shared" si="11"/>
        <v>46</v>
      </c>
      <c r="AP31" s="63">
        <f>AO31/70</f>
        <v>0.65714285714285714</v>
      </c>
    </row>
    <row r="32" spans="1:42" ht="30.75" thickBot="1">
      <c r="A32" s="27">
        <f t="shared" si="13"/>
        <v>29</v>
      </c>
      <c r="B32" s="40" t="s">
        <v>25</v>
      </c>
      <c r="C32" s="47" t="s">
        <v>53</v>
      </c>
      <c r="D32" s="4">
        <v>2</v>
      </c>
      <c r="E32" s="4">
        <v>2</v>
      </c>
      <c r="F32" s="4">
        <v>2</v>
      </c>
      <c r="G32" s="4">
        <v>2</v>
      </c>
      <c r="H32" s="4">
        <v>2</v>
      </c>
      <c r="I32" s="4">
        <v>0</v>
      </c>
      <c r="J32" s="4">
        <v>0</v>
      </c>
      <c r="K32" s="4">
        <v>0</v>
      </c>
      <c r="L32" s="9">
        <v>0</v>
      </c>
      <c r="M32" s="8">
        <v>2</v>
      </c>
      <c r="N32" s="4">
        <v>2</v>
      </c>
      <c r="O32" s="4">
        <v>2</v>
      </c>
      <c r="P32" s="4">
        <v>2</v>
      </c>
      <c r="Q32" s="4">
        <v>2</v>
      </c>
      <c r="R32" s="4">
        <v>2</v>
      </c>
      <c r="S32" s="4">
        <v>2</v>
      </c>
      <c r="T32" s="4">
        <v>0</v>
      </c>
      <c r="U32" s="4">
        <v>0</v>
      </c>
      <c r="V32" s="4">
        <v>1</v>
      </c>
      <c r="W32" s="4">
        <v>2</v>
      </c>
      <c r="X32" s="4">
        <v>2</v>
      </c>
      <c r="Y32" s="9">
        <v>2</v>
      </c>
      <c r="Z32" s="8">
        <v>1</v>
      </c>
      <c r="AA32" s="4">
        <v>2</v>
      </c>
      <c r="AB32" s="4">
        <v>2</v>
      </c>
      <c r="AC32" s="4">
        <v>2</v>
      </c>
      <c r="AD32" s="4">
        <v>0</v>
      </c>
      <c r="AE32" s="9">
        <v>0</v>
      </c>
      <c r="AF32" s="33">
        <v>0</v>
      </c>
      <c r="AG32" s="4">
        <v>0</v>
      </c>
      <c r="AH32" s="4">
        <v>2</v>
      </c>
      <c r="AI32" s="4">
        <v>2</v>
      </c>
      <c r="AJ32" s="4">
        <v>2</v>
      </c>
      <c r="AK32" s="4">
        <v>2</v>
      </c>
      <c r="AL32" s="4">
        <v>0</v>
      </c>
      <c r="AM32" s="4">
        <v>0</v>
      </c>
      <c r="AN32" s="58">
        <v>0</v>
      </c>
      <c r="AO32" s="61">
        <f t="shared" si="11"/>
        <v>46</v>
      </c>
      <c r="AP32" s="63">
        <f t="shared" si="12"/>
        <v>0.6216216216216216</v>
      </c>
    </row>
    <row r="33" spans="1:42" ht="30">
      <c r="A33" s="27">
        <f t="shared" si="13"/>
        <v>30</v>
      </c>
      <c r="B33" s="37" t="s">
        <v>26</v>
      </c>
      <c r="C33" s="48" t="s">
        <v>117</v>
      </c>
      <c r="D33" s="4">
        <v>1</v>
      </c>
      <c r="E33" s="4">
        <v>0</v>
      </c>
      <c r="F33" s="4">
        <v>2</v>
      </c>
      <c r="G33" s="4">
        <v>0</v>
      </c>
      <c r="H33" s="4">
        <v>2</v>
      </c>
      <c r="I33" s="4">
        <v>0</v>
      </c>
      <c r="J33" s="4">
        <v>0</v>
      </c>
      <c r="K33" s="4">
        <v>0</v>
      </c>
      <c r="L33" s="9">
        <v>0</v>
      </c>
      <c r="M33" s="8">
        <v>0</v>
      </c>
      <c r="N33" s="4">
        <v>0</v>
      </c>
      <c r="O33" s="4">
        <v>0</v>
      </c>
      <c r="P33" s="4">
        <v>2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2</v>
      </c>
      <c r="X33" s="4">
        <v>2</v>
      </c>
      <c r="Y33" s="9">
        <v>0</v>
      </c>
      <c r="Z33" s="8">
        <v>1</v>
      </c>
      <c r="AA33" s="4">
        <v>0</v>
      </c>
      <c r="AB33" s="4">
        <v>0</v>
      </c>
      <c r="AC33" s="4">
        <v>0</v>
      </c>
      <c r="AD33" s="4">
        <v>0</v>
      </c>
      <c r="AE33" s="9">
        <v>0</v>
      </c>
      <c r="AF33" s="33">
        <v>0</v>
      </c>
      <c r="AG33" s="4">
        <v>0</v>
      </c>
      <c r="AH33" s="4">
        <v>0</v>
      </c>
      <c r="AI33" s="4">
        <v>2</v>
      </c>
      <c r="AJ33" s="4">
        <v>0</v>
      </c>
      <c r="AK33" s="4">
        <v>0</v>
      </c>
      <c r="AL33" s="4">
        <v>0</v>
      </c>
      <c r="AM33" s="4">
        <v>0</v>
      </c>
      <c r="AN33" s="58">
        <v>0</v>
      </c>
      <c r="AO33" s="59">
        <f t="shared" si="11"/>
        <v>14</v>
      </c>
      <c r="AP33" s="63">
        <f t="shared" si="12"/>
        <v>0.1891891891891892</v>
      </c>
    </row>
    <row r="34" spans="1:42" ht="30.75" thickBot="1">
      <c r="A34" s="27">
        <f t="shared" si="13"/>
        <v>31</v>
      </c>
      <c r="B34" s="39" t="s">
        <v>27</v>
      </c>
      <c r="C34" s="49" t="s">
        <v>118</v>
      </c>
      <c r="D34" s="4">
        <v>0</v>
      </c>
      <c r="E34" s="4">
        <v>0</v>
      </c>
      <c r="F34" s="4">
        <v>2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9">
        <v>0</v>
      </c>
      <c r="M34" s="8">
        <v>0</v>
      </c>
      <c r="N34" s="4">
        <v>0</v>
      </c>
      <c r="O34" s="4">
        <v>0</v>
      </c>
      <c r="P34" s="4">
        <v>0</v>
      </c>
      <c r="Q34" s="4">
        <v>0</v>
      </c>
      <c r="R34" s="4">
        <v>2</v>
      </c>
      <c r="S34" s="4">
        <v>0</v>
      </c>
      <c r="T34" s="4">
        <v>0</v>
      </c>
      <c r="U34" s="4">
        <v>0</v>
      </c>
      <c r="V34" s="4">
        <v>0</v>
      </c>
      <c r="W34" s="4">
        <v>1</v>
      </c>
      <c r="X34" s="4">
        <v>1</v>
      </c>
      <c r="Y34" s="9">
        <v>0</v>
      </c>
      <c r="Z34" s="8">
        <v>0</v>
      </c>
      <c r="AA34" s="4">
        <v>0</v>
      </c>
      <c r="AB34" s="4">
        <v>2</v>
      </c>
      <c r="AC34" s="4">
        <v>0</v>
      </c>
      <c r="AD34" s="4">
        <v>0</v>
      </c>
      <c r="AE34" s="9">
        <v>2</v>
      </c>
      <c r="AF34" s="33">
        <v>0</v>
      </c>
      <c r="AG34" s="4">
        <v>0</v>
      </c>
      <c r="AH34" s="4">
        <v>0</v>
      </c>
      <c r="AI34" s="4">
        <v>2</v>
      </c>
      <c r="AJ34" s="4">
        <v>0</v>
      </c>
      <c r="AK34" s="4">
        <v>0</v>
      </c>
      <c r="AL34" s="4">
        <v>0</v>
      </c>
      <c r="AM34" s="4">
        <v>0</v>
      </c>
      <c r="AN34" s="58">
        <v>0</v>
      </c>
      <c r="AO34" s="61">
        <f t="shared" si="11"/>
        <v>12</v>
      </c>
      <c r="AP34" s="63">
        <f t="shared" si="12"/>
        <v>0.16216216216216217</v>
      </c>
    </row>
    <row r="35" spans="1:42" ht="30">
      <c r="A35" s="27">
        <f t="shared" si="13"/>
        <v>32</v>
      </c>
      <c r="B35" s="36" t="s">
        <v>28</v>
      </c>
      <c r="C35" s="45" t="s">
        <v>119</v>
      </c>
      <c r="D35" s="4">
        <v>1</v>
      </c>
      <c r="E35" s="4">
        <v>1</v>
      </c>
      <c r="F35" s="4">
        <v>2</v>
      </c>
      <c r="G35" s="4">
        <v>2</v>
      </c>
      <c r="H35" s="4">
        <v>2</v>
      </c>
      <c r="I35" s="4">
        <v>0</v>
      </c>
      <c r="J35" s="4">
        <v>0</v>
      </c>
      <c r="K35" s="4">
        <v>0</v>
      </c>
      <c r="L35" s="9">
        <v>0</v>
      </c>
      <c r="M35" s="8">
        <v>2</v>
      </c>
      <c r="N35" s="4">
        <v>2</v>
      </c>
      <c r="O35" s="4">
        <v>2</v>
      </c>
      <c r="P35" s="4">
        <v>1</v>
      </c>
      <c r="Q35" s="4">
        <v>0</v>
      </c>
      <c r="R35" s="4">
        <v>0</v>
      </c>
      <c r="S35" s="4">
        <v>2</v>
      </c>
      <c r="T35" s="4">
        <v>0</v>
      </c>
      <c r="U35" s="4">
        <v>0</v>
      </c>
      <c r="V35" s="4">
        <v>1</v>
      </c>
      <c r="W35" s="4">
        <v>2</v>
      </c>
      <c r="X35" s="4">
        <v>2</v>
      </c>
      <c r="Y35" s="9">
        <v>2</v>
      </c>
      <c r="Z35" s="8">
        <v>1</v>
      </c>
      <c r="AA35" s="4">
        <v>0</v>
      </c>
      <c r="AB35" s="4">
        <v>0</v>
      </c>
      <c r="AC35" s="4">
        <v>0</v>
      </c>
      <c r="AD35" s="4">
        <v>0</v>
      </c>
      <c r="AE35" s="9">
        <v>0</v>
      </c>
      <c r="AF35" s="33">
        <v>0</v>
      </c>
      <c r="AG35" s="4">
        <v>0</v>
      </c>
      <c r="AH35" s="4">
        <v>2</v>
      </c>
      <c r="AI35" s="4">
        <v>2</v>
      </c>
      <c r="AJ35" s="4">
        <v>2</v>
      </c>
      <c r="AK35" s="4">
        <v>2</v>
      </c>
      <c r="AL35" s="4">
        <v>0</v>
      </c>
      <c r="AM35" s="4">
        <v>0</v>
      </c>
      <c r="AN35" s="58">
        <v>0</v>
      </c>
      <c r="AO35" s="59">
        <f t="shared" si="11"/>
        <v>33</v>
      </c>
      <c r="AP35" s="63">
        <f t="shared" si="12"/>
        <v>0.44594594594594594</v>
      </c>
    </row>
    <row r="36" spans="1:42" ht="15.75" thickBot="1">
      <c r="A36" s="27">
        <f t="shared" si="13"/>
        <v>33</v>
      </c>
      <c r="B36" s="40" t="s">
        <v>29</v>
      </c>
      <c r="C36" s="47" t="s">
        <v>54</v>
      </c>
      <c r="D36" s="4">
        <v>2</v>
      </c>
      <c r="E36" s="4">
        <v>1</v>
      </c>
      <c r="F36" s="4">
        <v>2</v>
      </c>
      <c r="G36" s="4">
        <v>2</v>
      </c>
      <c r="H36" s="4">
        <v>2</v>
      </c>
      <c r="I36" s="4">
        <v>2</v>
      </c>
      <c r="J36" s="4">
        <v>0</v>
      </c>
      <c r="K36" s="4">
        <v>2</v>
      </c>
      <c r="L36" s="9">
        <v>0</v>
      </c>
      <c r="M36" s="8">
        <v>2</v>
      </c>
      <c r="N36" s="4">
        <v>2</v>
      </c>
      <c r="O36" s="4">
        <v>2</v>
      </c>
      <c r="P36" s="4">
        <v>2</v>
      </c>
      <c r="Q36" s="4">
        <v>2</v>
      </c>
      <c r="R36" s="4">
        <v>2</v>
      </c>
      <c r="S36" s="4">
        <v>2</v>
      </c>
      <c r="T36" s="4">
        <v>0</v>
      </c>
      <c r="U36" s="4">
        <v>0</v>
      </c>
      <c r="V36" s="4">
        <v>2</v>
      </c>
      <c r="W36" s="4">
        <v>2</v>
      </c>
      <c r="X36" s="4">
        <v>2</v>
      </c>
      <c r="Y36" s="9">
        <v>2</v>
      </c>
      <c r="Z36" s="8">
        <v>1</v>
      </c>
      <c r="AA36" s="4">
        <v>0</v>
      </c>
      <c r="AB36" s="4">
        <v>2</v>
      </c>
      <c r="AC36" s="4">
        <v>0</v>
      </c>
      <c r="AD36" s="4">
        <v>0</v>
      </c>
      <c r="AE36" s="9" t="s">
        <v>102</v>
      </c>
      <c r="AF36" s="33">
        <v>0</v>
      </c>
      <c r="AG36" s="4">
        <v>2</v>
      </c>
      <c r="AH36" s="4">
        <v>2</v>
      </c>
      <c r="AI36" s="4">
        <v>2</v>
      </c>
      <c r="AJ36" s="4">
        <v>2</v>
      </c>
      <c r="AK36" s="4">
        <v>2</v>
      </c>
      <c r="AL36" s="4">
        <v>0</v>
      </c>
      <c r="AM36" s="4">
        <v>0</v>
      </c>
      <c r="AN36" s="58">
        <v>2</v>
      </c>
      <c r="AO36" s="61">
        <f t="shared" si="11"/>
        <v>50</v>
      </c>
      <c r="AP36" s="63">
        <f>AO36/72</f>
        <v>0.69444444444444442</v>
      </c>
    </row>
    <row r="37" spans="1:42" ht="30">
      <c r="A37" s="27">
        <f t="shared" si="13"/>
        <v>34</v>
      </c>
      <c r="B37" s="36" t="s">
        <v>30</v>
      </c>
      <c r="C37" s="45" t="s">
        <v>120</v>
      </c>
      <c r="D37" s="4">
        <v>1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9">
        <v>0</v>
      </c>
      <c r="M37" s="8">
        <v>0</v>
      </c>
      <c r="N37" s="4">
        <v>0</v>
      </c>
      <c r="O37" s="4">
        <v>0</v>
      </c>
      <c r="P37" s="4">
        <v>2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2</v>
      </c>
      <c r="X37" s="4">
        <v>2</v>
      </c>
      <c r="Y37" s="9">
        <v>2</v>
      </c>
      <c r="Z37" s="8">
        <v>0</v>
      </c>
      <c r="AA37" s="4">
        <v>2</v>
      </c>
      <c r="AB37" s="4">
        <v>2</v>
      </c>
      <c r="AC37" s="4">
        <v>0</v>
      </c>
      <c r="AD37" s="4">
        <v>0</v>
      </c>
      <c r="AE37" s="9">
        <v>0</v>
      </c>
      <c r="AF37" s="33">
        <v>0</v>
      </c>
      <c r="AG37" s="4">
        <v>0</v>
      </c>
      <c r="AH37" s="4">
        <v>0</v>
      </c>
      <c r="AI37" s="4">
        <v>2</v>
      </c>
      <c r="AJ37" s="4">
        <v>0</v>
      </c>
      <c r="AK37" s="4">
        <v>0</v>
      </c>
      <c r="AL37" s="4">
        <v>0</v>
      </c>
      <c r="AM37" s="4">
        <v>0</v>
      </c>
      <c r="AN37" s="9">
        <v>0</v>
      </c>
      <c r="AO37" s="1">
        <f t="shared" si="11"/>
        <v>15</v>
      </c>
      <c r="AP37" s="63">
        <f t="shared" si="12"/>
        <v>0.20270270270270271</v>
      </c>
    </row>
    <row r="38" spans="1:42" ht="30.75" thickBot="1">
      <c r="A38" s="27">
        <f t="shared" si="13"/>
        <v>35</v>
      </c>
      <c r="B38" s="40" t="s">
        <v>31</v>
      </c>
      <c r="C38" s="47" t="s">
        <v>121</v>
      </c>
      <c r="D38" s="4">
        <v>0</v>
      </c>
      <c r="E38" s="4">
        <v>0</v>
      </c>
      <c r="F38" s="4">
        <v>2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9">
        <v>0</v>
      </c>
      <c r="M38" s="8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2</v>
      </c>
      <c r="X38" s="4">
        <v>2</v>
      </c>
      <c r="Y38" s="9">
        <v>0</v>
      </c>
      <c r="Z38" s="8">
        <v>0</v>
      </c>
      <c r="AA38" s="4">
        <v>0</v>
      </c>
      <c r="AB38" s="4">
        <v>0</v>
      </c>
      <c r="AC38" s="4">
        <v>0</v>
      </c>
      <c r="AD38" s="4">
        <v>0</v>
      </c>
      <c r="AE38" s="9">
        <v>0</v>
      </c>
      <c r="AF38" s="33">
        <v>0</v>
      </c>
      <c r="AG38" s="4">
        <v>0</v>
      </c>
      <c r="AH38" s="4">
        <v>0</v>
      </c>
      <c r="AI38" s="4">
        <v>2</v>
      </c>
      <c r="AJ38" s="4">
        <v>0</v>
      </c>
      <c r="AK38" s="4">
        <v>0</v>
      </c>
      <c r="AL38" s="4">
        <v>0</v>
      </c>
      <c r="AM38" s="4">
        <v>0</v>
      </c>
      <c r="AN38" s="9">
        <v>0</v>
      </c>
      <c r="AO38" s="1">
        <f t="shared" si="11"/>
        <v>8</v>
      </c>
      <c r="AP38" s="63">
        <f t="shared" si="12"/>
        <v>0.10810810810810811</v>
      </c>
    </row>
    <row r="39" spans="1:42" ht="30">
      <c r="A39" s="27">
        <f t="shared" si="13"/>
        <v>36</v>
      </c>
      <c r="B39" s="37" t="s">
        <v>32</v>
      </c>
      <c r="C39" s="48" t="s">
        <v>55</v>
      </c>
      <c r="D39" s="4">
        <v>2</v>
      </c>
      <c r="E39" s="4">
        <v>0</v>
      </c>
      <c r="F39" s="4">
        <v>2</v>
      </c>
      <c r="G39" s="4">
        <v>2</v>
      </c>
      <c r="H39" s="4">
        <v>2</v>
      </c>
      <c r="I39" s="4">
        <v>0</v>
      </c>
      <c r="J39" s="4">
        <v>0</v>
      </c>
      <c r="K39" s="4">
        <v>0</v>
      </c>
      <c r="L39" s="9">
        <v>0</v>
      </c>
      <c r="M39" s="8">
        <v>2</v>
      </c>
      <c r="N39" s="4">
        <v>2</v>
      </c>
      <c r="O39" s="4">
        <v>0</v>
      </c>
      <c r="P39" s="4">
        <v>2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1</v>
      </c>
      <c r="W39" s="4">
        <v>2</v>
      </c>
      <c r="X39" s="4">
        <v>2</v>
      </c>
      <c r="Y39" s="9">
        <v>2</v>
      </c>
      <c r="Z39" s="8">
        <v>0</v>
      </c>
      <c r="AA39" s="4">
        <v>0</v>
      </c>
      <c r="AB39" s="4">
        <v>0</v>
      </c>
      <c r="AC39" s="4">
        <v>0</v>
      </c>
      <c r="AD39" s="4">
        <v>0</v>
      </c>
      <c r="AE39" s="9">
        <v>0</v>
      </c>
      <c r="AF39" s="33">
        <v>0</v>
      </c>
      <c r="AG39" s="4">
        <v>0</v>
      </c>
      <c r="AH39" s="4">
        <v>2</v>
      </c>
      <c r="AI39" s="4">
        <v>2</v>
      </c>
      <c r="AJ39" s="4">
        <v>2</v>
      </c>
      <c r="AK39" s="4">
        <v>2</v>
      </c>
      <c r="AL39" s="4">
        <v>0</v>
      </c>
      <c r="AM39" s="4">
        <v>0</v>
      </c>
      <c r="AN39" s="9">
        <v>0</v>
      </c>
      <c r="AO39" s="1">
        <f t="shared" si="11"/>
        <v>29</v>
      </c>
      <c r="AP39" s="63">
        <f t="shared" si="12"/>
        <v>0.39189189189189189</v>
      </c>
    </row>
    <row r="40" spans="1:42" ht="30">
      <c r="A40" s="27">
        <f t="shared" si="13"/>
        <v>37</v>
      </c>
      <c r="B40" s="38" t="s">
        <v>33</v>
      </c>
      <c r="C40" s="46" t="s">
        <v>56</v>
      </c>
      <c r="D40" s="4">
        <v>2</v>
      </c>
      <c r="E40" s="4">
        <v>2</v>
      </c>
      <c r="F40" s="4">
        <v>2</v>
      </c>
      <c r="G40" s="4">
        <v>2</v>
      </c>
      <c r="H40" s="4">
        <v>2</v>
      </c>
      <c r="I40" s="4">
        <v>0</v>
      </c>
      <c r="J40" s="4">
        <v>0</v>
      </c>
      <c r="K40" s="4">
        <v>0</v>
      </c>
      <c r="L40" s="9">
        <v>0</v>
      </c>
      <c r="M40" s="8">
        <v>2</v>
      </c>
      <c r="N40" s="4">
        <v>2</v>
      </c>
      <c r="O40" s="4">
        <v>2</v>
      </c>
      <c r="P40" s="4">
        <v>2</v>
      </c>
      <c r="Q40" s="4">
        <v>0</v>
      </c>
      <c r="R40" s="4">
        <v>0</v>
      </c>
      <c r="S40" s="4">
        <v>2</v>
      </c>
      <c r="T40" s="4">
        <v>0</v>
      </c>
      <c r="U40" s="4">
        <v>0</v>
      </c>
      <c r="V40" s="4">
        <v>0</v>
      </c>
      <c r="W40" s="4">
        <v>2</v>
      </c>
      <c r="X40" s="4">
        <v>0</v>
      </c>
      <c r="Y40" s="9">
        <v>0</v>
      </c>
      <c r="Z40" s="8">
        <v>1</v>
      </c>
      <c r="AA40" s="4">
        <v>0</v>
      </c>
      <c r="AB40" s="4">
        <v>0</v>
      </c>
      <c r="AC40" s="4">
        <v>2</v>
      </c>
      <c r="AD40" s="4">
        <v>0</v>
      </c>
      <c r="AE40" s="9">
        <v>0</v>
      </c>
      <c r="AF40" s="33">
        <v>0</v>
      </c>
      <c r="AG40" s="4">
        <v>0</v>
      </c>
      <c r="AH40" s="4">
        <v>2</v>
      </c>
      <c r="AI40" s="4">
        <v>2</v>
      </c>
      <c r="AJ40" s="4">
        <v>2</v>
      </c>
      <c r="AK40" s="4">
        <v>2</v>
      </c>
      <c r="AL40" s="4">
        <v>0</v>
      </c>
      <c r="AM40" s="4">
        <v>0</v>
      </c>
      <c r="AN40" s="9">
        <v>0</v>
      </c>
      <c r="AO40" s="1">
        <f t="shared" si="11"/>
        <v>33</v>
      </c>
      <c r="AP40" s="63">
        <f t="shared" si="12"/>
        <v>0.44594594594594594</v>
      </c>
    </row>
    <row r="41" spans="1:42" ht="30">
      <c r="A41" s="27">
        <f t="shared" si="13"/>
        <v>38</v>
      </c>
      <c r="B41" s="38" t="s">
        <v>34</v>
      </c>
      <c r="C41" s="46" t="s">
        <v>57</v>
      </c>
      <c r="D41" s="4">
        <v>0</v>
      </c>
      <c r="E41" s="4">
        <v>1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9">
        <v>0</v>
      </c>
      <c r="M41" s="8">
        <v>0</v>
      </c>
      <c r="N41" s="4">
        <v>0</v>
      </c>
      <c r="O41" s="4">
        <v>0</v>
      </c>
      <c r="P41" s="4">
        <v>2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2</v>
      </c>
      <c r="W41" s="4">
        <v>2</v>
      </c>
      <c r="X41" s="4">
        <v>2</v>
      </c>
      <c r="Y41" s="9">
        <v>0</v>
      </c>
      <c r="Z41" s="8">
        <v>0</v>
      </c>
      <c r="AA41" s="4">
        <v>0</v>
      </c>
      <c r="AB41" s="4">
        <v>0</v>
      </c>
      <c r="AC41" s="4">
        <v>0</v>
      </c>
      <c r="AD41" s="4">
        <v>0</v>
      </c>
      <c r="AE41" s="9">
        <v>0</v>
      </c>
      <c r="AF41" s="33">
        <v>0</v>
      </c>
      <c r="AG41" s="4">
        <v>0</v>
      </c>
      <c r="AH41" s="4">
        <v>0</v>
      </c>
      <c r="AI41" s="4">
        <v>2</v>
      </c>
      <c r="AJ41" s="4">
        <v>0</v>
      </c>
      <c r="AK41" s="4">
        <v>0</v>
      </c>
      <c r="AL41" s="4">
        <v>0</v>
      </c>
      <c r="AM41" s="4">
        <v>0</v>
      </c>
      <c r="AN41" s="9">
        <v>0</v>
      </c>
      <c r="AO41" s="1">
        <f t="shared" si="11"/>
        <v>11</v>
      </c>
      <c r="AP41" s="63">
        <f t="shared" si="12"/>
        <v>0.14864864864864866</v>
      </c>
    </row>
    <row r="42" spans="1:42" ht="30">
      <c r="A42" s="27">
        <f t="shared" si="13"/>
        <v>39</v>
      </c>
      <c r="B42" s="38" t="s">
        <v>35</v>
      </c>
      <c r="C42" s="46" t="s">
        <v>58</v>
      </c>
      <c r="D42" s="4">
        <v>2</v>
      </c>
      <c r="E42" s="4">
        <v>0</v>
      </c>
      <c r="F42" s="4">
        <v>2</v>
      </c>
      <c r="G42" s="4">
        <v>2</v>
      </c>
      <c r="H42" s="4">
        <v>1</v>
      </c>
      <c r="I42" s="4">
        <v>0</v>
      </c>
      <c r="J42" s="4">
        <v>0</v>
      </c>
      <c r="K42" s="4">
        <v>0</v>
      </c>
      <c r="L42" s="9">
        <v>0</v>
      </c>
      <c r="M42" s="8">
        <v>2</v>
      </c>
      <c r="N42" s="4">
        <v>2</v>
      </c>
      <c r="O42" s="4">
        <v>0</v>
      </c>
      <c r="P42" s="4">
        <v>1</v>
      </c>
      <c r="Q42" s="4">
        <v>0</v>
      </c>
      <c r="R42" s="4">
        <v>2</v>
      </c>
      <c r="S42" s="4">
        <v>2</v>
      </c>
      <c r="T42" s="4">
        <v>2</v>
      </c>
      <c r="U42" s="4">
        <v>0</v>
      </c>
      <c r="V42" s="4">
        <v>1</v>
      </c>
      <c r="W42" s="4">
        <v>2</v>
      </c>
      <c r="X42" s="4">
        <v>2</v>
      </c>
      <c r="Y42" s="9">
        <v>2</v>
      </c>
      <c r="Z42" s="8">
        <v>1</v>
      </c>
      <c r="AA42" s="4">
        <v>2</v>
      </c>
      <c r="AB42" s="4">
        <v>2</v>
      </c>
      <c r="AC42" s="4">
        <v>0</v>
      </c>
      <c r="AD42" s="4">
        <v>0</v>
      </c>
      <c r="AE42" s="9">
        <v>0</v>
      </c>
      <c r="AF42" s="33">
        <v>0</v>
      </c>
      <c r="AG42" s="4">
        <v>0</v>
      </c>
      <c r="AH42" s="4">
        <v>2</v>
      </c>
      <c r="AI42" s="4">
        <v>2</v>
      </c>
      <c r="AJ42" s="4">
        <v>2</v>
      </c>
      <c r="AK42" s="4">
        <v>2</v>
      </c>
      <c r="AL42" s="4">
        <v>0</v>
      </c>
      <c r="AM42" s="4">
        <v>0</v>
      </c>
      <c r="AN42" s="9">
        <v>0</v>
      </c>
      <c r="AO42" s="1">
        <f t="shared" si="11"/>
        <v>38</v>
      </c>
      <c r="AP42" s="63">
        <f t="shared" si="12"/>
        <v>0.51351351351351349</v>
      </c>
    </row>
    <row r="43" spans="1:42" ht="30.75" thickBot="1">
      <c r="A43" s="29">
        <f t="shared" si="13"/>
        <v>40</v>
      </c>
      <c r="B43" s="40" t="s">
        <v>36</v>
      </c>
      <c r="C43" s="47" t="s">
        <v>59</v>
      </c>
      <c r="D43" s="11">
        <v>0</v>
      </c>
      <c r="E43" s="11">
        <v>0</v>
      </c>
      <c r="F43" s="11">
        <v>2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2">
        <v>0</v>
      </c>
      <c r="M43" s="10">
        <v>0</v>
      </c>
      <c r="N43" s="11">
        <v>0</v>
      </c>
      <c r="O43" s="11">
        <v>0</v>
      </c>
      <c r="P43" s="11">
        <v>0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2">
        <v>0</v>
      </c>
      <c r="Z43" s="10">
        <v>0</v>
      </c>
      <c r="AA43" s="11">
        <v>0</v>
      </c>
      <c r="AB43" s="11">
        <v>0</v>
      </c>
      <c r="AC43" s="11">
        <v>0</v>
      </c>
      <c r="AD43" s="11">
        <v>0</v>
      </c>
      <c r="AE43" s="12">
        <v>0</v>
      </c>
      <c r="AF43" s="35">
        <v>0</v>
      </c>
      <c r="AG43" s="11">
        <v>0</v>
      </c>
      <c r="AH43" s="11">
        <v>0</v>
      </c>
      <c r="AI43" s="11">
        <v>0</v>
      </c>
      <c r="AJ43" s="11">
        <v>0</v>
      </c>
      <c r="AK43" s="11">
        <v>0</v>
      </c>
      <c r="AL43" s="11">
        <v>0</v>
      </c>
      <c r="AM43" s="11">
        <v>0</v>
      </c>
      <c r="AN43" s="12">
        <v>0</v>
      </c>
      <c r="AO43" s="1">
        <f t="shared" si="11"/>
        <v>2</v>
      </c>
      <c r="AP43" s="63">
        <f t="shared" si="12"/>
        <v>2.7027027027027029E-2</v>
      </c>
    </row>
    <row r="44" spans="1:42">
      <c r="B44" s="41" t="s">
        <v>37</v>
      </c>
      <c r="D44" s="63">
        <f>SUM(D4:D43)/80</f>
        <v>0.67500000000000004</v>
      </c>
      <c r="E44" s="63">
        <f t="shared" ref="E44:AN44" si="14">SUM(E4:E43)/80</f>
        <v>0.57499999999999996</v>
      </c>
      <c r="F44" s="63">
        <f t="shared" si="14"/>
        <v>0.625</v>
      </c>
      <c r="G44" s="63">
        <f t="shared" si="14"/>
        <v>0.72499999999999998</v>
      </c>
      <c r="H44" s="63">
        <f t="shared" si="14"/>
        <v>0.76249999999999996</v>
      </c>
      <c r="I44" s="63">
        <f t="shared" si="14"/>
        <v>0.375</v>
      </c>
      <c r="J44" s="63">
        <f t="shared" si="14"/>
        <v>0.17499999999999999</v>
      </c>
      <c r="K44" s="63">
        <f t="shared" si="14"/>
        <v>0.05</v>
      </c>
      <c r="L44" s="63">
        <f t="shared" si="14"/>
        <v>8.7499999999999994E-2</v>
      </c>
      <c r="M44" s="63">
        <f t="shared" si="14"/>
        <v>0.75</v>
      </c>
      <c r="N44" s="63">
        <f t="shared" si="14"/>
        <v>0.75</v>
      </c>
      <c r="O44" s="63">
        <f t="shared" si="14"/>
        <v>0.61250000000000004</v>
      </c>
      <c r="P44" s="63">
        <f t="shared" si="14"/>
        <v>0.8</v>
      </c>
      <c r="Q44" s="63">
        <f t="shared" si="14"/>
        <v>0.47499999999999998</v>
      </c>
      <c r="R44" s="63">
        <f t="shared" si="14"/>
        <v>0.41249999999999998</v>
      </c>
      <c r="S44" s="63">
        <f t="shared" si="14"/>
        <v>0.66249999999999998</v>
      </c>
      <c r="T44" s="63">
        <f t="shared" si="14"/>
        <v>0.25</v>
      </c>
      <c r="U44" s="63">
        <f t="shared" si="14"/>
        <v>0.05</v>
      </c>
      <c r="V44" s="63">
        <f t="shared" si="14"/>
        <v>0.52500000000000002</v>
      </c>
      <c r="W44" s="63">
        <f t="shared" si="14"/>
        <v>0.88749999999999996</v>
      </c>
      <c r="X44" s="63">
        <f t="shared" si="14"/>
        <v>0.86250000000000004</v>
      </c>
      <c r="Y44" s="63">
        <f t="shared" si="14"/>
        <v>0.45</v>
      </c>
      <c r="Z44" s="63">
        <f t="shared" si="14"/>
        <v>0.22500000000000001</v>
      </c>
      <c r="AA44" s="63">
        <f t="shared" si="14"/>
        <v>0.33750000000000002</v>
      </c>
      <c r="AB44" s="63">
        <f t="shared" si="14"/>
        <v>0.46250000000000002</v>
      </c>
      <c r="AC44" s="63">
        <f t="shared" si="14"/>
        <v>0.3</v>
      </c>
      <c r="AD44" s="63">
        <f t="shared" si="14"/>
        <v>8.7499999999999994E-2</v>
      </c>
      <c r="AE44" s="63">
        <f>SUM(AE4:AE43)/76</f>
        <v>0.19736842105263158</v>
      </c>
      <c r="AF44" s="63">
        <f t="shared" si="14"/>
        <v>0.15</v>
      </c>
      <c r="AG44" s="63">
        <f t="shared" si="14"/>
        <v>7.4999999999999997E-2</v>
      </c>
      <c r="AH44" s="63">
        <f t="shared" si="14"/>
        <v>0.72499999999999998</v>
      </c>
      <c r="AI44" s="63">
        <f t="shared" si="14"/>
        <v>0.91249999999999998</v>
      </c>
      <c r="AJ44" s="63">
        <f t="shared" si="14"/>
        <v>0.67500000000000004</v>
      </c>
      <c r="AK44" s="63">
        <f t="shared" si="14"/>
        <v>0.67500000000000004</v>
      </c>
      <c r="AL44" s="63">
        <f>SUM(AL4:AL43)/76</f>
        <v>0</v>
      </c>
      <c r="AM44" s="63">
        <f t="shared" si="14"/>
        <v>0</v>
      </c>
      <c r="AN44" s="63">
        <f t="shared" si="14"/>
        <v>0.17499999999999999</v>
      </c>
    </row>
    <row r="46" spans="1:42" ht="52.5" customHeight="1">
      <c r="B46" s="69" t="s">
        <v>93</v>
      </c>
      <c r="C46" s="69"/>
      <c r="D46" s="69"/>
      <c r="E46" s="69"/>
      <c r="F46" s="56"/>
      <c r="G46" s="56"/>
      <c r="H46" s="56"/>
      <c r="I46" s="56"/>
      <c r="J46" s="56"/>
    </row>
    <row r="47" spans="1:42" ht="77.25" customHeight="1">
      <c r="B47" s="69" t="s">
        <v>99</v>
      </c>
      <c r="C47" s="69"/>
      <c r="D47" s="69"/>
      <c r="E47" s="69"/>
    </row>
  </sheetData>
  <mergeCells count="6">
    <mergeCell ref="B47:E47"/>
    <mergeCell ref="D1:L1"/>
    <mergeCell ref="M1:Y1"/>
    <mergeCell ref="Z1:AE1"/>
    <mergeCell ref="AF1:AN1"/>
    <mergeCell ref="B46:E4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7"/>
  <sheetViews>
    <sheetView workbookViewId="0">
      <selection activeCell="B12" sqref="B12"/>
    </sheetView>
  </sheetViews>
  <sheetFormatPr defaultRowHeight="15"/>
  <cols>
    <col min="2" max="2" width="35.140625" style="65" customWidth="1"/>
  </cols>
  <sheetData>
    <row r="1" spans="1:3" ht="45.75" thickBot="1">
      <c r="A1" s="6">
        <v>32</v>
      </c>
      <c r="B1" s="21" t="s">
        <v>86</v>
      </c>
      <c r="C1" s="63">
        <v>0.91249999999999998</v>
      </c>
    </row>
    <row r="2" spans="1:3" ht="30.75" thickBot="1">
      <c r="A2" s="6">
        <v>20</v>
      </c>
      <c r="B2" s="21" t="s">
        <v>76</v>
      </c>
      <c r="C2" s="63">
        <v>0.88749999999999996</v>
      </c>
    </row>
    <row r="3" spans="1:3" ht="45.75" thickBot="1">
      <c r="A3" s="6">
        <v>21</v>
      </c>
      <c r="B3" s="21" t="s">
        <v>77</v>
      </c>
      <c r="C3" s="63">
        <v>0.86250000000000004</v>
      </c>
    </row>
    <row r="4" spans="1:3" ht="30.75" thickBot="1">
      <c r="A4" s="6">
        <v>13</v>
      </c>
      <c r="B4" s="21" t="s">
        <v>72</v>
      </c>
      <c r="C4" s="63">
        <v>0.8</v>
      </c>
    </row>
    <row r="5" spans="1:3" ht="75.75" thickBot="1">
      <c r="A5" s="6">
        <v>5</v>
      </c>
      <c r="B5" s="21" t="s">
        <v>100</v>
      </c>
      <c r="C5" s="63">
        <v>0.76249999999999996</v>
      </c>
    </row>
    <row r="6" spans="1:3" ht="30.75" thickBot="1">
      <c r="A6" s="6">
        <v>10</v>
      </c>
      <c r="B6" s="21" t="s">
        <v>69</v>
      </c>
      <c r="C6" s="63">
        <v>0.75</v>
      </c>
    </row>
    <row r="7" spans="1:3" ht="30.75" thickBot="1">
      <c r="A7" s="6">
        <v>11</v>
      </c>
      <c r="B7" s="21" t="s">
        <v>70</v>
      </c>
      <c r="C7" s="63">
        <v>0.75</v>
      </c>
    </row>
    <row r="8" spans="1:3" ht="30.75" thickBot="1">
      <c r="A8" s="6">
        <v>4</v>
      </c>
      <c r="B8" s="21" t="s">
        <v>97</v>
      </c>
      <c r="C8" s="63">
        <v>0.72499999999999998</v>
      </c>
    </row>
    <row r="9" spans="1:3" ht="30.75" thickBot="1">
      <c r="A9" s="6">
        <v>31</v>
      </c>
      <c r="B9" s="66" t="s">
        <v>85</v>
      </c>
      <c r="C9" s="63">
        <v>0.72499999999999998</v>
      </c>
    </row>
    <row r="10" spans="1:3" ht="45.75" thickBot="1">
      <c r="A10" s="50">
        <v>1</v>
      </c>
      <c r="B10" s="52" t="s">
        <v>122</v>
      </c>
      <c r="C10" s="63">
        <v>0.67500000000000004</v>
      </c>
    </row>
    <row r="11" spans="1:3" ht="75.75" thickBot="1">
      <c r="A11" s="50">
        <v>33</v>
      </c>
      <c r="B11" s="53" t="s">
        <v>87</v>
      </c>
      <c r="C11" s="63">
        <v>0.67500000000000004</v>
      </c>
    </row>
    <row r="12" spans="1:3" ht="60.75" thickBot="1">
      <c r="A12" s="50">
        <v>34</v>
      </c>
      <c r="B12" s="53" t="s">
        <v>88</v>
      </c>
      <c r="C12" s="63">
        <v>0.67500000000000004</v>
      </c>
    </row>
    <row r="13" spans="1:3" ht="30.75" thickBot="1">
      <c r="A13" s="50">
        <v>16</v>
      </c>
      <c r="B13" s="53" t="s">
        <v>94</v>
      </c>
      <c r="C13" s="63">
        <v>0.66249999999999998</v>
      </c>
    </row>
    <row r="14" spans="1:3" ht="30.75" thickBot="1">
      <c r="A14" s="50">
        <v>3</v>
      </c>
      <c r="B14" s="53" t="s">
        <v>64</v>
      </c>
      <c r="C14" s="63">
        <v>0.625</v>
      </c>
    </row>
    <row r="15" spans="1:3" ht="30.75" thickBot="1">
      <c r="A15" s="50">
        <v>12</v>
      </c>
      <c r="B15" s="53" t="s">
        <v>71</v>
      </c>
      <c r="C15" s="63">
        <v>0.61250000000000004</v>
      </c>
    </row>
    <row r="16" spans="1:3" ht="60.75" thickBot="1">
      <c r="A16" s="50">
        <v>2</v>
      </c>
      <c r="B16" s="53" t="s">
        <v>65</v>
      </c>
      <c r="C16" s="63">
        <v>0.57499999999999996</v>
      </c>
    </row>
    <row r="17" spans="1:3" ht="30.75" thickBot="1">
      <c r="A17" s="50">
        <v>19</v>
      </c>
      <c r="B17" s="68" t="s">
        <v>75</v>
      </c>
      <c r="C17" s="63">
        <v>0.52500000000000002</v>
      </c>
    </row>
    <row r="18" spans="1:3" ht="45.75" thickBot="1">
      <c r="A18" s="50">
        <v>14</v>
      </c>
      <c r="B18" s="53" t="s">
        <v>73</v>
      </c>
      <c r="C18" s="63">
        <v>0.47499999999999998</v>
      </c>
    </row>
    <row r="19" spans="1:3" ht="60.75" thickBot="1">
      <c r="A19" s="50">
        <v>25</v>
      </c>
      <c r="B19" s="67" t="s">
        <v>80</v>
      </c>
      <c r="C19" s="63">
        <v>0.46250000000000002</v>
      </c>
    </row>
    <row r="20" spans="1:3" ht="75.75" thickBot="1">
      <c r="A20" s="50">
        <v>22</v>
      </c>
      <c r="B20" s="53" t="s">
        <v>78</v>
      </c>
      <c r="C20" s="63">
        <v>0.45</v>
      </c>
    </row>
    <row r="21" spans="1:3" ht="60.75" thickBot="1">
      <c r="A21" s="50">
        <v>15</v>
      </c>
      <c r="B21" s="53" t="s">
        <v>95</v>
      </c>
      <c r="C21" s="63">
        <v>0.41249999999999998</v>
      </c>
    </row>
    <row r="22" spans="1:3" ht="60.75" thickBot="1">
      <c r="A22" s="51">
        <v>6</v>
      </c>
      <c r="B22" s="55" t="s">
        <v>101</v>
      </c>
      <c r="C22" s="63">
        <v>0.375</v>
      </c>
    </row>
    <row r="23" spans="1:3" ht="60.75" thickBot="1">
      <c r="A23" s="5">
        <v>24</v>
      </c>
      <c r="B23" s="20" t="s">
        <v>79</v>
      </c>
      <c r="C23" s="63">
        <v>0.33750000000000002</v>
      </c>
    </row>
    <row r="24" spans="1:3" ht="45.75" thickBot="1">
      <c r="A24" s="6">
        <v>26</v>
      </c>
      <c r="B24" s="21" t="s">
        <v>92</v>
      </c>
      <c r="C24" s="63">
        <v>0.3</v>
      </c>
    </row>
    <row r="25" spans="1:3" ht="45.75" thickBot="1">
      <c r="A25" s="6">
        <v>17</v>
      </c>
      <c r="B25" s="21" t="s">
        <v>96</v>
      </c>
      <c r="C25" s="63">
        <v>0.25</v>
      </c>
    </row>
    <row r="26" spans="1:3" ht="45.75" thickBot="1">
      <c r="A26" s="6">
        <v>23</v>
      </c>
      <c r="B26" s="21" t="s">
        <v>98</v>
      </c>
      <c r="C26" s="63">
        <v>0.22500000000000001</v>
      </c>
    </row>
    <row r="27" spans="1:3" ht="30.75" thickBot="1">
      <c r="A27" s="6">
        <v>28</v>
      </c>
      <c r="B27" s="21" t="s">
        <v>82</v>
      </c>
      <c r="C27" s="63">
        <v>0.19736842105263158</v>
      </c>
    </row>
    <row r="28" spans="1:3" ht="60.75" thickBot="1">
      <c r="A28" s="6">
        <v>7</v>
      </c>
      <c r="B28" s="23" t="s">
        <v>66</v>
      </c>
      <c r="C28" s="63">
        <v>0.17499999999999999</v>
      </c>
    </row>
    <row r="29" spans="1:3" ht="45.75" thickBot="1">
      <c r="A29" s="6">
        <v>37</v>
      </c>
      <c r="B29" s="31" t="s">
        <v>91</v>
      </c>
      <c r="C29" s="63">
        <v>0.17499999999999999</v>
      </c>
    </row>
    <row r="30" spans="1:3" ht="60.75" thickBot="1">
      <c r="A30" s="6">
        <v>29</v>
      </c>
      <c r="B30" s="21" t="s">
        <v>83</v>
      </c>
      <c r="C30" s="63">
        <v>0.15</v>
      </c>
    </row>
    <row r="31" spans="1:3" ht="75.75" thickBot="1">
      <c r="A31" s="6">
        <v>9</v>
      </c>
      <c r="B31" s="21" t="s">
        <v>68</v>
      </c>
      <c r="C31" s="63">
        <v>8.7499999999999994E-2</v>
      </c>
    </row>
    <row r="32" spans="1:3" ht="45.75" thickBot="1">
      <c r="A32" s="6">
        <v>27</v>
      </c>
      <c r="B32" s="21" t="s">
        <v>81</v>
      </c>
      <c r="C32" s="63">
        <v>8.7499999999999994E-2</v>
      </c>
    </row>
    <row r="33" spans="1:3" ht="60.75" thickBot="1">
      <c r="A33" s="6">
        <v>30</v>
      </c>
      <c r="B33" s="21" t="s">
        <v>84</v>
      </c>
      <c r="C33" s="63">
        <v>7.4999999999999997E-2</v>
      </c>
    </row>
    <row r="34" spans="1:3" ht="60.75" thickBot="1">
      <c r="A34" s="6">
        <v>8</v>
      </c>
      <c r="B34" s="21" t="s">
        <v>67</v>
      </c>
      <c r="C34" s="63">
        <v>0.05</v>
      </c>
    </row>
    <row r="35" spans="1:3" ht="45.75" thickBot="1">
      <c r="A35" s="6">
        <v>18</v>
      </c>
      <c r="B35" s="21" t="s">
        <v>74</v>
      </c>
      <c r="C35" s="63">
        <v>0.05</v>
      </c>
    </row>
    <row r="36" spans="1:3" ht="45.75" thickBot="1">
      <c r="A36" s="6">
        <v>35</v>
      </c>
      <c r="B36" s="21" t="s">
        <v>89</v>
      </c>
      <c r="C36" s="63">
        <v>0</v>
      </c>
    </row>
    <row r="37" spans="1:3" ht="45.75" thickBot="1">
      <c r="A37" s="6">
        <v>36</v>
      </c>
      <c r="B37" s="23" t="s">
        <v>90</v>
      </c>
      <c r="C37" s="63">
        <v>0</v>
      </c>
    </row>
  </sheetData>
  <sortState ref="A1:C37">
    <sortCondition descending="1" ref="C1:C3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5"/>
  <sheetViews>
    <sheetView workbookViewId="0">
      <selection activeCell="D1" sqref="D1"/>
    </sheetView>
  </sheetViews>
  <sheetFormatPr defaultRowHeight="15"/>
  <cols>
    <col min="1" max="1" width="15.85546875" style="1" customWidth="1"/>
    <col min="2" max="2" width="0" style="1" hidden="1" customWidth="1"/>
    <col min="3" max="3" width="9.140625" style="63"/>
    <col min="4" max="16384" width="9.140625" style="1"/>
  </cols>
  <sheetData>
    <row r="1" spans="1:3">
      <c r="A1" s="94" t="s">
        <v>123</v>
      </c>
      <c r="B1" s="94"/>
      <c r="C1" s="95" t="s">
        <v>123</v>
      </c>
    </row>
    <row r="2" spans="1:3">
      <c r="A2" s="91" t="s">
        <v>41</v>
      </c>
      <c r="B2" s="92">
        <v>50</v>
      </c>
      <c r="C2" s="93">
        <v>0.69444444444444442</v>
      </c>
    </row>
    <row r="3" spans="1:3">
      <c r="A3" s="76" t="s">
        <v>54</v>
      </c>
      <c r="B3" s="77">
        <v>50</v>
      </c>
      <c r="C3" s="78">
        <v>0.69444444444444442</v>
      </c>
    </row>
    <row r="4" spans="1:3">
      <c r="A4" s="76" t="s">
        <v>106</v>
      </c>
      <c r="B4" s="77">
        <v>49</v>
      </c>
      <c r="C4" s="78">
        <v>0.66216216216216217</v>
      </c>
    </row>
    <row r="5" spans="1:3" ht="45">
      <c r="A5" s="76" t="s">
        <v>51</v>
      </c>
      <c r="B5" s="77">
        <v>49</v>
      </c>
      <c r="C5" s="78">
        <v>0.66216216216216217</v>
      </c>
    </row>
    <row r="6" spans="1:3" ht="45">
      <c r="A6" s="76" t="s">
        <v>52</v>
      </c>
      <c r="B6" s="77">
        <v>46</v>
      </c>
      <c r="C6" s="78">
        <v>0.65714285714285714</v>
      </c>
    </row>
    <row r="7" spans="1:3" ht="30">
      <c r="A7" s="76" t="s">
        <v>48</v>
      </c>
      <c r="B7" s="77">
        <v>48</v>
      </c>
      <c r="C7" s="78">
        <v>0.64864864864864868</v>
      </c>
    </row>
    <row r="8" spans="1:3">
      <c r="A8" s="76" t="s">
        <v>43</v>
      </c>
      <c r="B8" s="77">
        <v>47</v>
      </c>
      <c r="C8" s="78">
        <v>0.63513513513513509</v>
      </c>
    </row>
    <row r="9" spans="1:3">
      <c r="A9" s="76" t="s">
        <v>45</v>
      </c>
      <c r="B9" s="77">
        <v>47</v>
      </c>
      <c r="C9" s="78">
        <v>0.63513513513513509</v>
      </c>
    </row>
    <row r="10" spans="1:3" ht="60">
      <c r="A10" s="76" t="s">
        <v>104</v>
      </c>
      <c r="B10" s="77">
        <v>45</v>
      </c>
      <c r="C10" s="78">
        <v>0.625</v>
      </c>
    </row>
    <row r="11" spans="1:3" ht="30">
      <c r="A11" s="76" t="s">
        <v>105</v>
      </c>
      <c r="B11" s="77">
        <v>46</v>
      </c>
      <c r="C11" s="78">
        <v>0.6216216216216216</v>
      </c>
    </row>
    <row r="12" spans="1:3" ht="30">
      <c r="A12" s="76" t="s">
        <v>53</v>
      </c>
      <c r="B12" s="77">
        <v>46</v>
      </c>
      <c r="C12" s="78">
        <v>0.6216216216216216</v>
      </c>
    </row>
    <row r="13" spans="1:3" ht="30">
      <c r="A13" s="79" t="s">
        <v>113</v>
      </c>
      <c r="B13" s="80">
        <v>45</v>
      </c>
      <c r="C13" s="81">
        <v>0.60810810810810811</v>
      </c>
    </row>
    <row r="14" spans="1:3" ht="45">
      <c r="A14" s="79" t="s">
        <v>50</v>
      </c>
      <c r="B14" s="80">
        <v>45</v>
      </c>
      <c r="C14" s="81">
        <v>0.60810810810810811</v>
      </c>
    </row>
    <row r="15" spans="1:3">
      <c r="A15" s="79" t="s">
        <v>44</v>
      </c>
      <c r="B15" s="80">
        <v>44</v>
      </c>
      <c r="C15" s="81">
        <v>0.59459459459459463</v>
      </c>
    </row>
    <row r="16" spans="1:3" ht="30">
      <c r="A16" s="79" t="s">
        <v>49</v>
      </c>
      <c r="B16" s="80">
        <v>42</v>
      </c>
      <c r="C16" s="81">
        <v>0.56756756756756754</v>
      </c>
    </row>
    <row r="17" spans="1:3" ht="60">
      <c r="A17" s="79" t="s">
        <v>103</v>
      </c>
      <c r="B17" s="80">
        <v>42</v>
      </c>
      <c r="C17" s="81">
        <v>0.56756756756756754</v>
      </c>
    </row>
    <row r="18" spans="1:3">
      <c r="A18" s="79" t="s">
        <v>107</v>
      </c>
      <c r="B18" s="80">
        <v>41</v>
      </c>
      <c r="C18" s="81">
        <v>0.55405405405405406</v>
      </c>
    </row>
    <row r="19" spans="1:3" ht="45">
      <c r="A19" s="79" t="s">
        <v>115</v>
      </c>
      <c r="B19" s="80">
        <v>41</v>
      </c>
      <c r="C19" s="81">
        <v>0.55405405405405406</v>
      </c>
    </row>
    <row r="20" spans="1:3" ht="30">
      <c r="A20" s="79" t="s">
        <v>116</v>
      </c>
      <c r="B20" s="80">
        <v>40</v>
      </c>
      <c r="C20" s="81">
        <v>0.54054054054054057</v>
      </c>
    </row>
    <row r="21" spans="1:3">
      <c r="A21" s="79" t="s">
        <v>111</v>
      </c>
      <c r="B21" s="80">
        <v>38</v>
      </c>
      <c r="C21" s="81">
        <v>0.51351351351351349</v>
      </c>
    </row>
    <row r="22" spans="1:3" ht="30">
      <c r="A22" s="79" t="s">
        <v>58</v>
      </c>
      <c r="B22" s="80">
        <v>38</v>
      </c>
      <c r="C22" s="81">
        <v>0.51351351351351349</v>
      </c>
    </row>
    <row r="23" spans="1:3" ht="45">
      <c r="A23" s="79" t="s">
        <v>110</v>
      </c>
      <c r="B23" s="80">
        <v>37</v>
      </c>
      <c r="C23" s="81">
        <v>0.5</v>
      </c>
    </row>
    <row r="24" spans="1:3">
      <c r="A24" s="79" t="s">
        <v>40</v>
      </c>
      <c r="B24" s="80">
        <v>35</v>
      </c>
      <c r="C24" s="81">
        <v>0.47297297297297297</v>
      </c>
    </row>
    <row r="25" spans="1:3">
      <c r="A25" s="79" t="s">
        <v>112</v>
      </c>
      <c r="B25" s="80">
        <v>35</v>
      </c>
      <c r="C25" s="81">
        <v>0.47297297297297297</v>
      </c>
    </row>
    <row r="26" spans="1:3">
      <c r="A26" s="79" t="s">
        <v>119</v>
      </c>
      <c r="B26" s="80">
        <v>33</v>
      </c>
      <c r="C26" s="81">
        <v>0.44594594594594594</v>
      </c>
    </row>
    <row r="27" spans="1:3">
      <c r="A27" s="79" t="s">
        <v>56</v>
      </c>
      <c r="B27" s="80">
        <v>33</v>
      </c>
      <c r="C27" s="81">
        <v>0.44594594594594594</v>
      </c>
    </row>
    <row r="28" spans="1:3">
      <c r="A28" s="82" t="s">
        <v>46</v>
      </c>
      <c r="B28" s="83">
        <v>30</v>
      </c>
      <c r="C28" s="84">
        <v>0.40540540540540543</v>
      </c>
    </row>
    <row r="29" spans="1:3" ht="30">
      <c r="A29" s="82" t="s">
        <v>55</v>
      </c>
      <c r="B29" s="83">
        <v>29</v>
      </c>
      <c r="C29" s="84">
        <v>0.39189189189189189</v>
      </c>
    </row>
    <row r="30" spans="1:3">
      <c r="A30" s="82" t="s">
        <v>114</v>
      </c>
      <c r="B30" s="83">
        <v>26</v>
      </c>
      <c r="C30" s="84">
        <v>0.35135135135135137</v>
      </c>
    </row>
    <row r="31" spans="1:3">
      <c r="A31" s="82" t="s">
        <v>39</v>
      </c>
      <c r="B31" s="83">
        <v>22</v>
      </c>
      <c r="C31" s="84">
        <v>0.29729729729729731</v>
      </c>
    </row>
    <row r="32" spans="1:3" ht="90">
      <c r="A32" s="82" t="s">
        <v>109</v>
      </c>
      <c r="B32" s="83">
        <v>19</v>
      </c>
      <c r="C32" s="84">
        <v>0.25675675675675674</v>
      </c>
    </row>
    <row r="33" spans="1:3" ht="30">
      <c r="A33" s="85" t="s">
        <v>120</v>
      </c>
      <c r="B33" s="86">
        <v>15</v>
      </c>
      <c r="C33" s="87">
        <v>0.20270270270270271</v>
      </c>
    </row>
    <row r="34" spans="1:3">
      <c r="A34" s="85" t="s">
        <v>117</v>
      </c>
      <c r="B34" s="86">
        <v>14</v>
      </c>
      <c r="C34" s="87">
        <v>0.1891891891891892</v>
      </c>
    </row>
    <row r="35" spans="1:3">
      <c r="A35" s="85" t="s">
        <v>47</v>
      </c>
      <c r="B35" s="86">
        <v>12</v>
      </c>
      <c r="C35" s="87">
        <v>0.16216216216216217</v>
      </c>
    </row>
    <row r="36" spans="1:3" ht="30">
      <c r="A36" s="85" t="s">
        <v>118</v>
      </c>
      <c r="B36" s="86">
        <v>12</v>
      </c>
      <c r="C36" s="87">
        <v>0.16216216216216217</v>
      </c>
    </row>
    <row r="37" spans="1:3" ht="30">
      <c r="A37" s="85" t="s">
        <v>57</v>
      </c>
      <c r="B37" s="86">
        <v>11</v>
      </c>
      <c r="C37" s="87">
        <v>0.14864864864864866</v>
      </c>
    </row>
    <row r="38" spans="1:3" ht="30">
      <c r="A38" s="85" t="s">
        <v>42</v>
      </c>
      <c r="B38" s="86">
        <v>10</v>
      </c>
      <c r="C38" s="87">
        <v>0.13513513513513514</v>
      </c>
    </row>
    <row r="39" spans="1:3" ht="30">
      <c r="A39" s="85" t="s">
        <v>121</v>
      </c>
      <c r="B39" s="86">
        <v>8</v>
      </c>
      <c r="C39" s="87">
        <v>0.10810810810810811</v>
      </c>
    </row>
    <row r="40" spans="1:3" ht="30">
      <c r="A40" s="85" t="s">
        <v>59</v>
      </c>
      <c r="B40" s="86">
        <v>2</v>
      </c>
      <c r="C40" s="87">
        <v>2.7027027027027029E-2</v>
      </c>
    </row>
    <row r="41" spans="1:3" ht="30.75" thickBot="1">
      <c r="A41" s="88" t="s">
        <v>108</v>
      </c>
      <c r="B41" s="89">
        <v>0</v>
      </c>
      <c r="C41" s="90">
        <v>0</v>
      </c>
    </row>
    <row r="44" spans="1:3" ht="52.5" customHeight="1">
      <c r="A44" s="57"/>
    </row>
    <row r="45" spans="1:3" ht="77.25" customHeight="1">
      <c r="A45" s="57"/>
    </row>
  </sheetData>
  <sortState ref="A2:C48">
    <sortCondition descending="1" ref="C2:C4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G4" sqref="G4"/>
    </sheetView>
  </sheetViews>
  <sheetFormatPr defaultRowHeight="15"/>
  <cols>
    <col min="1" max="1" width="14" style="1" customWidth="1"/>
    <col min="2" max="2" width="15.85546875" style="1" customWidth="1"/>
    <col min="3" max="3" width="0" style="1" hidden="1" customWidth="1"/>
    <col min="4" max="5" width="9.140625" style="63"/>
    <col min="6" max="16384" width="9.140625" style="1"/>
  </cols>
  <sheetData>
    <row r="1" spans="1:5" s="57" customFormat="1" ht="32.25" customHeight="1" thickBot="1">
      <c r="A1" s="62"/>
      <c r="B1" s="106"/>
      <c r="C1" s="107" t="s">
        <v>38</v>
      </c>
      <c r="D1" s="108"/>
      <c r="E1" s="109" t="s">
        <v>124</v>
      </c>
    </row>
    <row r="2" spans="1:5" ht="30">
      <c r="A2" s="115" t="s">
        <v>125</v>
      </c>
      <c r="B2" s="110" t="s">
        <v>49</v>
      </c>
      <c r="C2" s="6">
        <v>42</v>
      </c>
      <c r="D2" s="96">
        <v>0.56756756756756754</v>
      </c>
      <c r="E2" s="97">
        <f>SUM(D2:D5)/4</f>
        <v>0.56503378378378377</v>
      </c>
    </row>
    <row r="3" spans="1:5" ht="60">
      <c r="A3" s="116"/>
      <c r="B3" s="111" t="s">
        <v>103</v>
      </c>
      <c r="C3" s="4">
        <v>42</v>
      </c>
      <c r="D3" s="73">
        <v>0.56756756756756754</v>
      </c>
      <c r="E3" s="98"/>
    </row>
    <row r="4" spans="1:5" ht="60">
      <c r="A4" s="116"/>
      <c r="B4" s="111" t="s">
        <v>104</v>
      </c>
      <c r="C4" s="4">
        <v>45</v>
      </c>
      <c r="D4" s="73">
        <v>0.625</v>
      </c>
      <c r="E4" s="98"/>
    </row>
    <row r="5" spans="1:5" ht="45.75" thickBot="1">
      <c r="A5" s="116"/>
      <c r="B5" s="112" t="s">
        <v>110</v>
      </c>
      <c r="C5" s="11">
        <v>37</v>
      </c>
      <c r="D5" s="99">
        <v>0.5</v>
      </c>
      <c r="E5" s="102"/>
    </row>
    <row r="6" spans="1:5">
      <c r="A6" s="116" t="s">
        <v>126</v>
      </c>
      <c r="B6" s="113" t="s">
        <v>111</v>
      </c>
      <c r="C6" s="17">
        <v>38</v>
      </c>
      <c r="D6" s="100">
        <v>0.51351351351351349</v>
      </c>
      <c r="E6" s="101">
        <f>SUM(D6:D8)/3</f>
        <v>0.53153153153153154</v>
      </c>
    </row>
    <row r="7" spans="1:5">
      <c r="A7" s="116"/>
      <c r="B7" s="111" t="s">
        <v>112</v>
      </c>
      <c r="C7" s="4">
        <v>35</v>
      </c>
      <c r="D7" s="73">
        <v>0.47297297297297297</v>
      </c>
      <c r="E7" s="98"/>
    </row>
    <row r="8" spans="1:5" ht="30.75" thickBot="1">
      <c r="A8" s="116"/>
      <c r="B8" s="114" t="s">
        <v>113</v>
      </c>
      <c r="C8" s="14">
        <v>45</v>
      </c>
      <c r="D8" s="103">
        <v>0.60810810810810811</v>
      </c>
      <c r="E8" s="104"/>
    </row>
    <row r="9" spans="1:5">
      <c r="A9" s="116" t="s">
        <v>127</v>
      </c>
      <c r="B9" s="110" t="s">
        <v>114</v>
      </c>
      <c r="C9" s="6">
        <v>26</v>
      </c>
      <c r="D9" s="96">
        <v>0.35135135135135137</v>
      </c>
      <c r="E9" s="97">
        <f>SUM(D9:D11)/3</f>
        <v>0.50450450450450457</v>
      </c>
    </row>
    <row r="10" spans="1:5" ht="45">
      <c r="A10" s="116"/>
      <c r="B10" s="111" t="s">
        <v>50</v>
      </c>
      <c r="C10" s="4">
        <v>45</v>
      </c>
      <c r="D10" s="73">
        <v>0.60810810810810811</v>
      </c>
      <c r="E10" s="98"/>
    </row>
    <row r="11" spans="1:5" ht="45.75" thickBot="1">
      <c r="A11" s="116"/>
      <c r="B11" s="112" t="s">
        <v>115</v>
      </c>
      <c r="C11" s="11">
        <v>41</v>
      </c>
      <c r="D11" s="99">
        <v>0.55405405405405406</v>
      </c>
      <c r="E11" s="102"/>
    </row>
    <row r="12" spans="1:5" ht="45">
      <c r="A12" s="116" t="s">
        <v>128</v>
      </c>
      <c r="B12" s="113" t="s">
        <v>51</v>
      </c>
      <c r="C12" s="17">
        <v>49</v>
      </c>
      <c r="D12" s="100">
        <v>0.66216216216216217</v>
      </c>
      <c r="E12" s="101">
        <f>SUM(D12:D13)/2</f>
        <v>0.60135135135135132</v>
      </c>
    </row>
    <row r="13" spans="1:5" ht="30.75" thickBot="1">
      <c r="A13" s="116"/>
      <c r="B13" s="114" t="s">
        <v>116</v>
      </c>
      <c r="C13" s="14">
        <v>40</v>
      </c>
      <c r="D13" s="103">
        <v>0.54054054054054057</v>
      </c>
      <c r="E13" s="104"/>
    </row>
    <row r="14" spans="1:5" ht="45">
      <c r="A14" s="116" t="s">
        <v>129</v>
      </c>
      <c r="B14" s="110" t="s">
        <v>52</v>
      </c>
      <c r="C14" s="6">
        <v>46</v>
      </c>
      <c r="D14" s="96">
        <v>0.65714285714285714</v>
      </c>
      <c r="E14" s="97">
        <f>SUM(D14:D15)/2</f>
        <v>0.63938223938223937</v>
      </c>
    </row>
    <row r="15" spans="1:5" ht="30.75" thickBot="1">
      <c r="A15" s="116"/>
      <c r="B15" s="112" t="s">
        <v>53</v>
      </c>
      <c r="C15" s="11">
        <v>46</v>
      </c>
      <c r="D15" s="99">
        <v>0.6216216216216216</v>
      </c>
      <c r="E15" s="102"/>
    </row>
    <row r="16" spans="1:5">
      <c r="A16" s="116" t="s">
        <v>130</v>
      </c>
      <c r="B16" s="113" t="s">
        <v>117</v>
      </c>
      <c r="C16" s="17">
        <v>14</v>
      </c>
      <c r="D16" s="100">
        <v>0.1891891891891892</v>
      </c>
      <c r="E16" s="101">
        <f>SUM(D16:D17)/2</f>
        <v>0.17567567567567569</v>
      </c>
    </row>
    <row r="17" spans="1:5" ht="30.75" thickBot="1">
      <c r="A17" s="116"/>
      <c r="B17" s="114" t="s">
        <v>118</v>
      </c>
      <c r="C17" s="14">
        <v>12</v>
      </c>
      <c r="D17" s="103">
        <v>0.16216216216216217</v>
      </c>
      <c r="E17" s="104"/>
    </row>
    <row r="18" spans="1:5">
      <c r="A18" s="116" t="s">
        <v>131</v>
      </c>
      <c r="B18" s="110" t="s">
        <v>119</v>
      </c>
      <c r="C18" s="6">
        <v>33</v>
      </c>
      <c r="D18" s="96">
        <v>0.44594594594594594</v>
      </c>
      <c r="E18" s="97">
        <f>SUM(D18:D19)/2</f>
        <v>0.57019519519519513</v>
      </c>
    </row>
    <row r="19" spans="1:5" ht="15.75" thickBot="1">
      <c r="A19" s="116"/>
      <c r="B19" s="112" t="s">
        <v>54</v>
      </c>
      <c r="C19" s="11">
        <v>50</v>
      </c>
      <c r="D19" s="99">
        <v>0.69444444444444442</v>
      </c>
      <c r="E19" s="102"/>
    </row>
    <row r="20" spans="1:5" ht="30">
      <c r="A20" s="8" t="s">
        <v>132</v>
      </c>
      <c r="B20" s="113" t="s">
        <v>120</v>
      </c>
      <c r="C20" s="17">
        <v>15</v>
      </c>
      <c r="D20" s="100">
        <v>0.20270270270270271</v>
      </c>
      <c r="E20" s="105">
        <f>D20</f>
        <v>0.20270270270270271</v>
      </c>
    </row>
    <row r="21" spans="1:5" ht="30">
      <c r="A21" s="8" t="s">
        <v>133</v>
      </c>
      <c r="B21" s="111" t="s">
        <v>121</v>
      </c>
      <c r="C21" s="4">
        <v>8</v>
      </c>
      <c r="D21" s="73">
        <v>0.10810810810810811</v>
      </c>
      <c r="E21" s="74">
        <f>D21</f>
        <v>0.10810810810810811</v>
      </c>
    </row>
    <row r="22" spans="1:5" ht="30">
      <c r="A22" s="8" t="s">
        <v>134</v>
      </c>
      <c r="B22" s="111" t="s">
        <v>55</v>
      </c>
      <c r="C22" s="4">
        <v>29</v>
      </c>
      <c r="D22" s="73">
        <v>0.39189189189189189</v>
      </c>
      <c r="E22" s="74">
        <f>D22</f>
        <v>0.39189189189189189</v>
      </c>
    </row>
    <row r="23" spans="1:5">
      <c r="A23" s="8" t="s">
        <v>135</v>
      </c>
      <c r="B23" s="111" t="s">
        <v>56</v>
      </c>
      <c r="C23" s="4">
        <v>33</v>
      </c>
      <c r="D23" s="73">
        <v>0.44594594594594594</v>
      </c>
      <c r="E23" s="74">
        <f>D23</f>
        <v>0.44594594594594594</v>
      </c>
    </row>
    <row r="24" spans="1:5" ht="30">
      <c r="A24" s="8" t="s">
        <v>136</v>
      </c>
      <c r="B24" s="111" t="s">
        <v>57</v>
      </c>
      <c r="C24" s="4">
        <v>11</v>
      </c>
      <c r="D24" s="73">
        <v>0.14864864864864866</v>
      </c>
      <c r="E24" s="74">
        <f>D24</f>
        <v>0.14864864864864866</v>
      </c>
    </row>
    <row r="25" spans="1:5" ht="30">
      <c r="A25" s="8" t="s">
        <v>137</v>
      </c>
      <c r="B25" s="111" t="s">
        <v>58</v>
      </c>
      <c r="C25" s="4">
        <v>38</v>
      </c>
      <c r="D25" s="73">
        <v>0.51351351351351349</v>
      </c>
      <c r="E25" s="74">
        <f>D25</f>
        <v>0.51351351351351349</v>
      </c>
    </row>
    <row r="26" spans="1:5" ht="30.75" thickBot="1">
      <c r="A26" s="10" t="s">
        <v>138</v>
      </c>
      <c r="B26" s="112" t="s">
        <v>59</v>
      </c>
      <c r="C26" s="11">
        <v>2</v>
      </c>
      <c r="D26" s="99">
        <v>2.7027027027027029E-2</v>
      </c>
      <c r="E26" s="75">
        <f>D26</f>
        <v>2.7027027027027029E-2</v>
      </c>
    </row>
    <row r="29" spans="1:5" ht="52.5" customHeight="1">
      <c r="B29" s="57"/>
    </row>
    <row r="30" spans="1:5" ht="77.25" customHeight="1">
      <c r="B30" s="57"/>
    </row>
  </sheetData>
  <mergeCells count="14">
    <mergeCell ref="A16:A17"/>
    <mergeCell ref="A18:A19"/>
    <mergeCell ref="A2:A5"/>
    <mergeCell ref="A6:A8"/>
    <mergeCell ref="A9:A11"/>
    <mergeCell ref="A12:A13"/>
    <mergeCell ref="A14:A15"/>
    <mergeCell ref="E14:E15"/>
    <mergeCell ref="E16:E17"/>
    <mergeCell ref="E18:E19"/>
    <mergeCell ref="E2:E5"/>
    <mergeCell ref="E6:E8"/>
    <mergeCell ref="E9:E11"/>
    <mergeCell ref="E12:E1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Petra - svi podaci</vt:lpstr>
      <vt:lpstr>Indikatori</vt:lpstr>
      <vt:lpstr>Rangiranje preduzeća</vt:lpstr>
      <vt:lpstr>Prosek gradova i opština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Zlatko</dc:creator>
  <cp:lastModifiedBy>Zlatko</cp:lastModifiedBy>
  <dcterms:created xsi:type="dcterms:W3CDTF">2019-04-09T07:36:28Z</dcterms:created>
  <dcterms:modified xsi:type="dcterms:W3CDTF">2019-11-19T15:18:08Z</dcterms:modified>
</cp:coreProperties>
</file>