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User\Documents\_transparency i posao\_projekti tekući\ČESI kampanja 2022\"/>
    </mc:Choice>
  </mc:AlternateContent>
  <xr:revisionPtr revIDLastSave="0" documentId="8_{766E157C-7E5F-4E1D-B6F9-EEB95C6754F4}" xr6:coauthVersionLast="47" xr6:coauthVersionMax="47" xr10:uidLastSave="{00000000-0000-0000-0000-000000000000}"/>
  <bookViews>
    <workbookView xWindow="-108" yWindow="-108" windowWidth="23256" windowHeight="12576" xr2:uid="{8A193E8E-6468-4F08-B83B-D9F18D9114E4}"/>
  </bookViews>
  <sheets>
    <sheet name="TV kampanja prve tri nedelj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0" i="1" l="1"/>
  <c r="C20" i="1"/>
  <c r="B20" i="1"/>
  <c r="E19" i="1"/>
  <c r="J19" i="1" s="1"/>
  <c r="K19" i="1" s="1"/>
  <c r="E18" i="1"/>
  <c r="G18" i="1" s="1"/>
  <c r="H18" i="1" s="1"/>
  <c r="E17" i="1"/>
  <c r="G17" i="1" s="1"/>
  <c r="H17" i="1" s="1"/>
  <c r="E16" i="1"/>
  <c r="E15" i="1"/>
  <c r="J15" i="1" s="1"/>
  <c r="K15" i="1" s="1"/>
  <c r="D13" i="1"/>
  <c r="C13" i="1"/>
  <c r="B13" i="1"/>
  <c r="E12" i="1"/>
  <c r="G12" i="1" s="1"/>
  <c r="H12" i="1" s="1"/>
  <c r="E11" i="1"/>
  <c r="J11" i="1" s="1"/>
  <c r="K11" i="1" s="1"/>
  <c r="E10" i="1"/>
  <c r="G10" i="1" s="1"/>
  <c r="H10" i="1" s="1"/>
  <c r="E9" i="1"/>
  <c r="G9" i="1" s="1"/>
  <c r="H9" i="1" s="1"/>
  <c r="E8" i="1"/>
  <c r="G8" i="1" s="1"/>
  <c r="D6" i="1"/>
  <c r="C6" i="1"/>
  <c r="B6" i="1"/>
  <c r="E5" i="1"/>
  <c r="E6" i="1" s="1"/>
  <c r="G5" i="1" l="1"/>
  <c r="H5" i="1" s="1"/>
  <c r="H6" i="1" s="1"/>
  <c r="J5" i="1"/>
  <c r="J6" i="1" s="1"/>
  <c r="C21" i="1"/>
  <c r="J12" i="1"/>
  <c r="K12" i="1" s="1"/>
  <c r="J10" i="1"/>
  <c r="K10" i="1" s="1"/>
  <c r="G15" i="1"/>
  <c r="H15" i="1" s="1"/>
  <c r="E20" i="1"/>
  <c r="J17" i="1"/>
  <c r="K17" i="1" s="1"/>
  <c r="B21" i="1"/>
  <c r="D21" i="1"/>
  <c r="H8" i="1"/>
  <c r="J8" i="1"/>
  <c r="G16" i="1"/>
  <c r="J18" i="1"/>
  <c r="K18" i="1" s="1"/>
  <c r="K5" i="1"/>
  <c r="K6" i="1" s="1"/>
  <c r="G11" i="1"/>
  <c r="H11" i="1" s="1"/>
  <c r="E13" i="1"/>
  <c r="E21" i="1" s="1"/>
  <c r="J16" i="1"/>
  <c r="K16" i="1" s="1"/>
  <c r="G19" i="1"/>
  <c r="H19" i="1" s="1"/>
  <c r="G6" i="1"/>
  <c r="J9" i="1"/>
  <c r="K9" i="1" s="1"/>
  <c r="G13" i="1" l="1"/>
  <c r="H13" i="1" s="1"/>
  <c r="J20" i="1"/>
  <c r="K20" i="1" s="1"/>
  <c r="J13" i="1"/>
  <c r="K8" i="1"/>
  <c r="G20" i="1"/>
  <c r="H20" i="1" s="1"/>
  <c r="H21" i="1" s="1"/>
  <c r="H16" i="1"/>
  <c r="K13" i="1" l="1"/>
  <c r="K21" i="1" s="1"/>
  <c r="J21" i="1"/>
  <c r="G21" i="1"/>
</calcChain>
</file>

<file path=xl/sharedStrings.xml><?xml version="1.0" encoding="utf-8"?>
<sst xmlns="http://schemas.openxmlformats.org/spreadsheetml/2006/main" count="31" uniqueCount="25">
  <si>
    <t>Izborna kampanja na nacionalnim TV stanicama - parlamentarna lista: "Aleksandar Vučić - Zajedno možemo sve"</t>
  </si>
  <si>
    <t>TV Kanal</t>
  </si>
  <si>
    <t>Cena bez PDV i popusta</t>
  </si>
  <si>
    <t>14.-20.2.2022</t>
  </si>
  <si>
    <t>RTS 1</t>
  </si>
  <si>
    <t>Ukupno 1. nedelja</t>
  </si>
  <si>
    <t>21-27.2.2022.</t>
  </si>
  <si>
    <t>PRVA</t>
  </si>
  <si>
    <t>PINK</t>
  </si>
  <si>
    <t>B92</t>
  </si>
  <si>
    <t xml:space="preserve">Happy </t>
  </si>
  <si>
    <t>Ukupno 2. nedelja</t>
  </si>
  <si>
    <t>28.2.-6.3.2022.</t>
  </si>
  <si>
    <t>Ukupno 3. nedelja</t>
  </si>
  <si>
    <t>Ukupno</t>
  </si>
  <si>
    <t>Maks popust u %</t>
  </si>
  <si>
    <t>Min popust u %</t>
  </si>
  <si>
    <t>Vrednost sa min popustom EUR</t>
  </si>
  <si>
    <t>Broj oglasa</t>
  </si>
  <si>
    <t>Trajanje oglasa (sekunde)</t>
  </si>
  <si>
    <t>Vrednost sa maks popustom EUR</t>
  </si>
  <si>
    <t>Vrednost sa maks popustom RSD</t>
  </si>
  <si>
    <t>Vrednost sa min popustom RSD</t>
  </si>
  <si>
    <t>Procena vrednosti bez popusta</t>
  </si>
  <si>
    <t>Napomene: Podaci su prikazani samo za izbornu listu SNS zato što u prve tri sedmice nakon raspisivanja parlamentarnih izbora nismo zabeležili reklame ni jedne druge izborne liste na nacionalnim TV stanicama. Zabeleženi su, u manjem obimu jedino iznajmljeni termini (SPS). Za ovu vrstu oglašavanja nisu objavljeni cenovnici. 
Procene vrednosti emitovanih reklama su zasnovane na posebnim cenovnicima za izbornu kampanju, koji su objavljeni na osnovu novouvedene obaveze iz Zakona o elektronskim medijima. 
Visina popusta za oglašavanje na TV stanicama se ne može utvrditi u ovom trenutku, jer zavisi od ukupne količine oglašavanja tokom kampanje. Minimalni popust je onaj koji bi se primenio prema sadašnjem obimu potrošnje. TV Happy jedina nije objavila način obračunavanja popusta za političko oglašavanje, pa je zato tu popust obračunat u rasponu od 0% do 45% (najveći popust koji se daje za oglašavanje na drugim TV stanicama).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</si>
</sst>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2"/>
      <color rgb="FF000000"/>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8"/>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5" borderId="4" xfId="0" applyFont="1" applyFill="1" applyBorder="1" applyAlignment="1">
      <alignment wrapText="1"/>
    </xf>
    <xf numFmtId="3" fontId="1" fillId="5" borderId="4" xfId="0" applyNumberFormat="1" applyFont="1" applyFill="1" applyBorder="1" applyAlignment="1">
      <alignment wrapText="1"/>
    </xf>
    <xf numFmtId="49" fontId="3" fillId="3" borderId="4" xfId="0" applyNumberFormat="1" applyFont="1" applyFill="1" applyBorder="1" applyAlignment="1">
      <alignment horizontal="left" vertical="center" wrapText="1"/>
    </xf>
    <xf numFmtId="49" fontId="4" fillId="4" borderId="4" xfId="0" applyNumberFormat="1" applyFont="1" applyFill="1" applyBorder="1" applyAlignment="1">
      <alignment horizontal="center" vertical="center" wrapText="1"/>
    </xf>
    <xf numFmtId="49" fontId="4" fillId="4" borderId="4" xfId="0" applyNumberFormat="1" applyFont="1" applyFill="1" applyBorder="1" applyAlignment="1">
      <alignment vertical="center" wrapText="1"/>
    </xf>
    <xf numFmtId="49" fontId="4" fillId="2" borderId="4" xfId="0" applyNumberFormat="1" applyFont="1" applyFill="1" applyBorder="1" applyAlignment="1">
      <alignment horizontal="left" vertical="center" wrapText="1"/>
    </xf>
    <xf numFmtId="3" fontId="4" fillId="0" borderId="4" xfId="0" applyNumberFormat="1" applyFont="1" applyBorder="1" applyAlignment="1">
      <alignment horizontal="right" vertical="center" wrapText="1"/>
    </xf>
    <xf numFmtId="1" fontId="4" fillId="0" borderId="4" xfId="0" applyNumberFormat="1" applyFont="1" applyBorder="1" applyAlignment="1">
      <alignment horizontal="right" vertical="center" wrapText="1"/>
    </xf>
    <xf numFmtId="49" fontId="4" fillId="3" borderId="4" xfId="0" applyNumberFormat="1" applyFont="1" applyFill="1" applyBorder="1" applyAlignment="1">
      <alignment horizontal="left" vertical="center" wrapText="1"/>
    </xf>
    <xf numFmtId="3" fontId="4" fillId="3" borderId="4" xfId="0" applyNumberFormat="1" applyFont="1" applyFill="1" applyBorder="1" applyAlignment="1">
      <alignment horizontal="right" vertical="center" wrapText="1"/>
    </xf>
    <xf numFmtId="0" fontId="5" fillId="4" borderId="4" xfId="0" applyFont="1" applyFill="1" applyBorder="1" applyAlignment="1">
      <alignment horizontal="center"/>
    </xf>
    <xf numFmtId="0" fontId="5" fillId="4" borderId="4" xfId="0" applyFont="1" applyFill="1" applyBorder="1"/>
    <xf numFmtId="3" fontId="5" fillId="0" borderId="4" xfId="0" applyNumberFormat="1" applyFont="1" applyBorder="1" applyAlignment="1">
      <alignment wrapText="1"/>
    </xf>
    <xf numFmtId="3" fontId="5" fillId="4" borderId="4" xfId="0" applyNumberFormat="1" applyFont="1" applyFill="1" applyBorder="1"/>
    <xf numFmtId="49" fontId="2" fillId="2" borderId="1" xfId="0" applyNumberFormat="1" applyFont="1" applyFill="1" applyBorder="1" applyAlignment="1">
      <alignment horizontal="center" vertical="center" wrapText="1"/>
    </xf>
    <xf numFmtId="49" fontId="2" fillId="2" borderId="0" xfId="0" applyNumberFormat="1" applyFont="1" applyFill="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31</xdr:row>
      <xdr:rowOff>142875</xdr:rowOff>
    </xdr:from>
    <xdr:to>
      <xdr:col>10</xdr:col>
      <xdr:colOff>333375</xdr:colOff>
      <xdr:row>37</xdr:row>
      <xdr:rowOff>104775</xdr:rowOff>
    </xdr:to>
    <xdr:pic>
      <xdr:nvPicPr>
        <xdr:cNvPr id="2" name="Picture 1" descr="ts-logo-izbor">
          <a:extLst>
            <a:ext uri="{FF2B5EF4-FFF2-40B4-BE49-F238E27FC236}">
              <a16:creationId xmlns:a16="http://schemas.microsoft.com/office/drawing/2014/main" id="{D06AAC9B-4CD0-4682-9EAB-38A89A04E23A}"/>
            </a:ext>
          </a:extLst>
        </xdr:cNvPr>
        <xdr:cNvPicPr>
          <a:picLocks noChangeAspect="1"/>
        </xdr:cNvPicPr>
      </xdr:nvPicPr>
      <xdr:blipFill>
        <a:blip xmlns:r="http://schemas.openxmlformats.org/officeDocument/2006/relationships" r:embed="rId1"/>
        <a:srcRect/>
        <a:stretch>
          <a:fillRect/>
        </a:stretch>
      </xdr:blipFill>
      <xdr:spPr bwMode="auto">
        <a:xfrm>
          <a:off x="1276350" y="7562850"/>
          <a:ext cx="4295775" cy="1104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684AB-D04A-49D9-A69F-B22E45F733F6}">
  <dimension ref="A1:K29"/>
  <sheetViews>
    <sheetView tabSelected="1" zoomScaleNormal="100" workbookViewId="0">
      <selection activeCell="N1" sqref="N1"/>
    </sheetView>
  </sheetViews>
  <sheetFormatPr defaultRowHeight="14.4" x14ac:dyDescent="0.3"/>
  <cols>
    <col min="1" max="1" width="14.109375" customWidth="1"/>
    <col min="2" max="2" width="6" hidden="1" customWidth="1"/>
    <col min="3" max="3" width="8.6640625" customWidth="1"/>
    <col min="4" max="4" width="11.6640625" hidden="1" customWidth="1"/>
    <col min="5" max="5" width="10.44140625" customWidth="1"/>
    <col min="6" max="6" width="6.5546875" customWidth="1"/>
    <col min="7" max="7" width="9.88671875" customWidth="1"/>
    <col min="8" max="8" width="12.109375" customWidth="1"/>
    <col min="9" max="9" width="6.109375" customWidth="1"/>
    <col min="10" max="10" width="10.5546875" customWidth="1"/>
    <col min="11" max="11" width="10.88671875" customWidth="1"/>
  </cols>
  <sheetData>
    <row r="1" spans="1:11" x14ac:dyDescent="0.3">
      <c r="A1" s="15" t="s">
        <v>0</v>
      </c>
      <c r="B1" s="16"/>
      <c r="C1" s="16"/>
      <c r="D1" s="16"/>
      <c r="E1" s="16"/>
      <c r="F1" s="16"/>
      <c r="G1" s="16"/>
      <c r="H1" s="16"/>
      <c r="I1" s="16"/>
      <c r="J1" s="16"/>
      <c r="K1" s="16"/>
    </row>
    <row r="2" spans="1:11" x14ac:dyDescent="0.3">
      <c r="A2" s="17"/>
      <c r="B2" s="18"/>
      <c r="C2" s="18"/>
      <c r="D2" s="18"/>
      <c r="E2" s="18"/>
      <c r="F2" s="18"/>
      <c r="G2" s="18"/>
      <c r="H2" s="18"/>
      <c r="I2" s="18"/>
      <c r="J2" s="18"/>
      <c r="K2" s="18"/>
    </row>
    <row r="3" spans="1:11" ht="55.2" x14ac:dyDescent="0.3">
      <c r="A3" s="3" t="s">
        <v>1</v>
      </c>
      <c r="B3" s="3" t="s">
        <v>18</v>
      </c>
      <c r="C3" s="3" t="s">
        <v>19</v>
      </c>
      <c r="D3" s="3" t="s">
        <v>2</v>
      </c>
      <c r="E3" s="3" t="s">
        <v>23</v>
      </c>
      <c r="F3" s="3" t="s">
        <v>15</v>
      </c>
      <c r="G3" s="3" t="s">
        <v>21</v>
      </c>
      <c r="H3" s="3" t="s">
        <v>20</v>
      </c>
      <c r="I3" s="3" t="s">
        <v>16</v>
      </c>
      <c r="J3" s="3" t="s">
        <v>22</v>
      </c>
      <c r="K3" s="3" t="s">
        <v>17</v>
      </c>
    </row>
    <row r="4" spans="1:11" x14ac:dyDescent="0.3">
      <c r="A4" s="4" t="s">
        <v>3</v>
      </c>
      <c r="B4" s="5"/>
      <c r="C4" s="5"/>
      <c r="D4" s="5"/>
      <c r="E4" s="5"/>
      <c r="F4" s="5"/>
      <c r="G4" s="5"/>
      <c r="H4" s="5"/>
      <c r="I4" s="5"/>
      <c r="J4" s="5"/>
      <c r="K4" s="5"/>
    </row>
    <row r="5" spans="1:11" x14ac:dyDescent="0.3">
      <c r="A5" s="6" t="s">
        <v>4</v>
      </c>
      <c r="B5" s="7">
        <v>2</v>
      </c>
      <c r="C5" s="8">
        <v>89</v>
      </c>
      <c r="D5" s="7">
        <v>1634000</v>
      </c>
      <c r="E5" s="13">
        <f>D5*1.2</f>
        <v>1960800</v>
      </c>
      <c r="F5" s="13">
        <v>20</v>
      </c>
      <c r="G5" s="13">
        <f>E5/100*(100-F5)</f>
        <v>1568640</v>
      </c>
      <c r="H5" s="13">
        <f>G5/118</f>
        <v>13293.559322033898</v>
      </c>
      <c r="I5" s="13">
        <v>10</v>
      </c>
      <c r="J5" s="13">
        <f>E5/100*(100-I5)</f>
        <v>1764720</v>
      </c>
      <c r="K5" s="13">
        <f>J5/118</f>
        <v>14955.254237288136</v>
      </c>
    </row>
    <row r="6" spans="1:11" ht="27.6" x14ac:dyDescent="0.3">
      <c r="A6" s="9" t="s">
        <v>5</v>
      </c>
      <c r="B6" s="10">
        <f>B5</f>
        <v>2</v>
      </c>
      <c r="C6" s="10">
        <f>C5</f>
        <v>89</v>
      </c>
      <c r="D6" s="10">
        <f>D5</f>
        <v>1634000</v>
      </c>
      <c r="E6" s="10">
        <f>E5</f>
        <v>1960800</v>
      </c>
      <c r="F6" s="10"/>
      <c r="G6" s="10">
        <f>G5</f>
        <v>1568640</v>
      </c>
      <c r="H6" s="10">
        <f>H5</f>
        <v>13293.559322033898</v>
      </c>
      <c r="I6" s="10"/>
      <c r="J6" s="10">
        <f>J5</f>
        <v>1764720</v>
      </c>
      <c r="K6" s="10">
        <f>K5</f>
        <v>14955.254237288136</v>
      </c>
    </row>
    <row r="7" spans="1:11" x14ac:dyDescent="0.3">
      <c r="A7" s="11" t="s">
        <v>6</v>
      </c>
      <c r="B7" s="12"/>
      <c r="C7" s="12"/>
      <c r="D7" s="14"/>
      <c r="E7" s="14"/>
      <c r="F7" s="14"/>
      <c r="G7" s="14"/>
      <c r="H7" s="14"/>
      <c r="I7" s="14"/>
      <c r="J7" s="14"/>
      <c r="K7" s="14"/>
    </row>
    <row r="8" spans="1:11" x14ac:dyDescent="0.3">
      <c r="A8" s="6" t="s">
        <v>4</v>
      </c>
      <c r="B8" s="7">
        <v>20</v>
      </c>
      <c r="C8" s="8">
        <v>1052</v>
      </c>
      <c r="D8" s="7">
        <v>8713900</v>
      </c>
      <c r="E8" s="13">
        <f t="shared" ref="E8:E19" si="0">D8*1.2</f>
        <v>10456680</v>
      </c>
      <c r="F8" s="13">
        <v>20</v>
      </c>
      <c r="G8" s="13">
        <f t="shared" ref="G8:G19" si="1">E8/100*(100-F8)</f>
        <v>8365344</v>
      </c>
      <c r="H8" s="7">
        <f>G8/118</f>
        <v>70892.745762711871</v>
      </c>
      <c r="I8" s="13">
        <v>10</v>
      </c>
      <c r="J8" s="13">
        <f>E8/100*(100-I8)</f>
        <v>9411012</v>
      </c>
      <c r="K8" s="7">
        <f>J8/118</f>
        <v>79754.338983050853</v>
      </c>
    </row>
    <row r="9" spans="1:11" x14ac:dyDescent="0.3">
      <c r="A9" s="6" t="s">
        <v>7</v>
      </c>
      <c r="B9" s="7">
        <v>17</v>
      </c>
      <c r="C9" s="8">
        <v>908</v>
      </c>
      <c r="D9" s="7">
        <v>7989951</v>
      </c>
      <c r="E9" s="13">
        <f t="shared" si="0"/>
        <v>9587941.1999999993</v>
      </c>
      <c r="F9" s="13">
        <v>45</v>
      </c>
      <c r="G9" s="13">
        <f t="shared" si="1"/>
        <v>5273367.66</v>
      </c>
      <c r="H9" s="7">
        <f t="shared" ref="H9:H20" si="2">G9/118</f>
        <v>44689.556440677967</v>
      </c>
      <c r="I9" s="13">
        <v>15</v>
      </c>
      <c r="J9" s="13">
        <f t="shared" ref="J9:J12" si="3">E9/100*(100-I9)</f>
        <v>8149750.0199999996</v>
      </c>
      <c r="K9" s="7">
        <f t="shared" ref="K9:K20" si="4">J9/118</f>
        <v>69065.678135593218</v>
      </c>
    </row>
    <row r="10" spans="1:11" x14ac:dyDescent="0.3">
      <c r="A10" s="6" t="s">
        <v>8</v>
      </c>
      <c r="B10" s="7">
        <v>17</v>
      </c>
      <c r="C10" s="8">
        <v>904</v>
      </c>
      <c r="D10" s="7">
        <v>13328708</v>
      </c>
      <c r="E10" s="13">
        <f t="shared" si="0"/>
        <v>15994449.6</v>
      </c>
      <c r="F10" s="13">
        <v>40</v>
      </c>
      <c r="G10" s="13">
        <f t="shared" si="1"/>
        <v>9596669.7599999998</v>
      </c>
      <c r="H10" s="7">
        <f t="shared" si="2"/>
        <v>81327.709830508466</v>
      </c>
      <c r="I10" s="13">
        <v>10</v>
      </c>
      <c r="J10" s="13">
        <f t="shared" si="3"/>
        <v>14395004.639999999</v>
      </c>
      <c r="K10" s="7">
        <f t="shared" si="4"/>
        <v>121991.56474576271</v>
      </c>
    </row>
    <row r="11" spans="1:11" x14ac:dyDescent="0.3">
      <c r="A11" s="6" t="s">
        <v>9</v>
      </c>
      <c r="B11" s="7">
        <v>10</v>
      </c>
      <c r="C11" s="8">
        <v>531</v>
      </c>
      <c r="D11" s="7">
        <v>2344090</v>
      </c>
      <c r="E11" s="13">
        <f t="shared" si="0"/>
        <v>2812908</v>
      </c>
      <c r="F11" s="13">
        <v>45</v>
      </c>
      <c r="G11" s="13">
        <f t="shared" si="1"/>
        <v>1547099.4000000001</v>
      </c>
      <c r="H11" s="7">
        <f t="shared" si="2"/>
        <v>13111.011864406781</v>
      </c>
      <c r="I11" s="13">
        <v>15</v>
      </c>
      <c r="J11" s="13">
        <f t="shared" si="3"/>
        <v>2390971.8000000003</v>
      </c>
      <c r="K11" s="7">
        <f t="shared" si="4"/>
        <v>20262.472881355934</v>
      </c>
    </row>
    <row r="12" spans="1:11" x14ac:dyDescent="0.3">
      <c r="A12" s="6" t="s">
        <v>10</v>
      </c>
      <c r="B12" s="7">
        <v>10</v>
      </c>
      <c r="C12" s="8">
        <v>581</v>
      </c>
      <c r="D12" s="7">
        <v>5464291</v>
      </c>
      <c r="E12" s="13">
        <f t="shared" si="0"/>
        <v>6557149.2000000002</v>
      </c>
      <c r="F12" s="13">
        <v>45</v>
      </c>
      <c r="G12" s="13">
        <f t="shared" si="1"/>
        <v>3606432.06</v>
      </c>
      <c r="H12" s="7">
        <f t="shared" si="2"/>
        <v>30562.983559322034</v>
      </c>
      <c r="I12" s="13">
        <v>0</v>
      </c>
      <c r="J12" s="13">
        <f t="shared" si="3"/>
        <v>6557149.2000000002</v>
      </c>
      <c r="K12" s="7">
        <f t="shared" si="4"/>
        <v>55569.061016949156</v>
      </c>
    </row>
    <row r="13" spans="1:11" ht="27.6" x14ac:dyDescent="0.3">
      <c r="A13" s="9" t="s">
        <v>11</v>
      </c>
      <c r="B13" s="10">
        <f>B8+B9+B10+B11+B12</f>
        <v>74</v>
      </c>
      <c r="C13" s="10">
        <f>C8+C9+C10+C11+C12</f>
        <v>3976</v>
      </c>
      <c r="D13" s="10">
        <f>D8+D9+D10+D11+D12</f>
        <v>37840940</v>
      </c>
      <c r="E13" s="10">
        <f>E8+E9+E10+E11+E12</f>
        <v>45409128</v>
      </c>
      <c r="F13" s="10"/>
      <c r="G13" s="10">
        <f>G8+G9+G10+G11+G12</f>
        <v>28388912.879999999</v>
      </c>
      <c r="H13" s="10">
        <f>G13/118</f>
        <v>240584.0074576271</v>
      </c>
      <c r="I13" s="10"/>
      <c r="J13" s="10">
        <f>J8+J9+J10+J11+J12</f>
        <v>40903887.659999996</v>
      </c>
      <c r="K13" s="10">
        <f>J13/118</f>
        <v>346643.11576271185</v>
      </c>
    </row>
    <row r="14" spans="1:11" x14ac:dyDescent="0.3">
      <c r="A14" s="11" t="s">
        <v>12</v>
      </c>
      <c r="B14" s="12"/>
      <c r="C14" s="12"/>
      <c r="D14" s="14"/>
      <c r="E14" s="14"/>
      <c r="F14" s="14"/>
      <c r="G14" s="14"/>
      <c r="H14" s="14"/>
      <c r="I14" s="14"/>
      <c r="J14" s="14"/>
      <c r="K14" s="14"/>
    </row>
    <row r="15" spans="1:11" x14ac:dyDescent="0.3">
      <c r="A15" s="6" t="s">
        <v>4</v>
      </c>
      <c r="B15" s="7">
        <v>24</v>
      </c>
      <c r="C15" s="8">
        <v>1061</v>
      </c>
      <c r="D15" s="7">
        <v>10876200</v>
      </c>
      <c r="E15" s="13">
        <f t="shared" si="0"/>
        <v>13051440</v>
      </c>
      <c r="F15" s="13">
        <v>20</v>
      </c>
      <c r="G15" s="13">
        <f t="shared" si="1"/>
        <v>10441152</v>
      </c>
      <c r="H15" s="7">
        <f t="shared" si="2"/>
        <v>88484.338983050853</v>
      </c>
      <c r="I15" s="13">
        <v>10</v>
      </c>
      <c r="J15" s="13">
        <f>E15/100*(100-I16)</f>
        <v>11093724</v>
      </c>
      <c r="K15" s="7">
        <f t="shared" si="4"/>
        <v>94014.610169491527</v>
      </c>
    </row>
    <row r="16" spans="1:11" x14ac:dyDescent="0.3">
      <c r="A16" s="6" t="s">
        <v>7</v>
      </c>
      <c r="B16" s="7">
        <v>20</v>
      </c>
      <c r="C16" s="8">
        <v>872</v>
      </c>
      <c r="D16" s="7">
        <v>5974627</v>
      </c>
      <c r="E16" s="13">
        <f t="shared" si="0"/>
        <v>7169552.3999999994</v>
      </c>
      <c r="F16" s="13">
        <v>45</v>
      </c>
      <c r="G16" s="13">
        <f t="shared" si="1"/>
        <v>3943253.8199999994</v>
      </c>
      <c r="H16" s="7">
        <f t="shared" si="2"/>
        <v>33417.405254237281</v>
      </c>
      <c r="I16" s="13">
        <v>15</v>
      </c>
      <c r="J16" s="13">
        <f t="shared" ref="J16:J19" si="5">E16/100*(100-I17)</f>
        <v>6452597.1599999992</v>
      </c>
      <c r="K16" s="7">
        <f t="shared" si="4"/>
        <v>54683.026779661013</v>
      </c>
    </row>
    <row r="17" spans="1:11" x14ac:dyDescent="0.3">
      <c r="A17" s="6" t="s">
        <v>8</v>
      </c>
      <c r="B17" s="7">
        <v>20</v>
      </c>
      <c r="C17" s="8">
        <v>872</v>
      </c>
      <c r="D17" s="7">
        <v>15749622</v>
      </c>
      <c r="E17" s="13">
        <f t="shared" si="0"/>
        <v>18899546.399999999</v>
      </c>
      <c r="F17" s="13">
        <v>40</v>
      </c>
      <c r="G17" s="13">
        <f t="shared" si="1"/>
        <v>11339727.839999998</v>
      </c>
      <c r="H17" s="7">
        <f t="shared" si="2"/>
        <v>96099.388474576248</v>
      </c>
      <c r="I17" s="13">
        <v>10</v>
      </c>
      <c r="J17" s="13">
        <f t="shared" si="5"/>
        <v>16064614.439999998</v>
      </c>
      <c r="K17" s="7">
        <f t="shared" si="4"/>
        <v>136140.80033898304</v>
      </c>
    </row>
    <row r="18" spans="1:11" x14ac:dyDescent="0.3">
      <c r="A18" s="6" t="s">
        <v>9</v>
      </c>
      <c r="B18" s="7">
        <v>14</v>
      </c>
      <c r="C18" s="8">
        <v>634</v>
      </c>
      <c r="D18" s="7">
        <v>2780892</v>
      </c>
      <c r="E18" s="13">
        <f t="shared" si="0"/>
        <v>3337070.4</v>
      </c>
      <c r="F18" s="13">
        <v>45</v>
      </c>
      <c r="G18" s="13">
        <f t="shared" si="1"/>
        <v>1835388.72</v>
      </c>
      <c r="H18" s="7">
        <f t="shared" si="2"/>
        <v>15554.141694915254</v>
      </c>
      <c r="I18" s="13">
        <v>15</v>
      </c>
      <c r="J18" s="13">
        <f t="shared" si="5"/>
        <v>3337070.4</v>
      </c>
      <c r="K18" s="7">
        <f t="shared" si="4"/>
        <v>28280.257627118644</v>
      </c>
    </row>
    <row r="19" spans="1:11" x14ac:dyDescent="0.3">
      <c r="A19" s="6" t="s">
        <v>10</v>
      </c>
      <c r="B19" s="7">
        <v>12</v>
      </c>
      <c r="C19" s="8">
        <v>576</v>
      </c>
      <c r="D19" s="7">
        <v>5291424</v>
      </c>
      <c r="E19" s="13">
        <f t="shared" si="0"/>
        <v>6349708.7999999998</v>
      </c>
      <c r="F19" s="13">
        <v>45</v>
      </c>
      <c r="G19" s="13">
        <f t="shared" si="1"/>
        <v>3492339.84</v>
      </c>
      <c r="H19" s="7">
        <f t="shared" si="2"/>
        <v>29596.100338983051</v>
      </c>
      <c r="I19" s="13">
        <v>0</v>
      </c>
      <c r="J19" s="13">
        <f t="shared" si="5"/>
        <v>6349708.7999999998</v>
      </c>
      <c r="K19" s="7">
        <f t="shared" si="4"/>
        <v>53811.091525423726</v>
      </c>
    </row>
    <row r="20" spans="1:11" ht="27.6" x14ac:dyDescent="0.3">
      <c r="A20" s="9" t="s">
        <v>13</v>
      </c>
      <c r="B20" s="10">
        <f>B15+B16+B17+B18+B19</f>
        <v>90</v>
      </c>
      <c r="C20" s="10">
        <f t="shared" ref="C20:G20" si="6">C15+C16+C17+C18+C19</f>
        <v>4015</v>
      </c>
      <c r="D20" s="10">
        <f t="shared" si="6"/>
        <v>40672765</v>
      </c>
      <c r="E20" s="10">
        <f t="shared" si="6"/>
        <v>48807317.999999993</v>
      </c>
      <c r="F20" s="10"/>
      <c r="G20" s="10">
        <f t="shared" si="6"/>
        <v>31051862.219999995</v>
      </c>
      <c r="H20" s="10">
        <f t="shared" si="2"/>
        <v>263151.37474576267</v>
      </c>
      <c r="I20" s="10"/>
      <c r="J20" s="10">
        <f t="shared" ref="J20" si="7">J15+J16+J17+J18+J19</f>
        <v>43297714.79999999</v>
      </c>
      <c r="K20" s="10">
        <f t="shared" si="4"/>
        <v>366929.78644067788</v>
      </c>
    </row>
    <row r="21" spans="1:11" x14ac:dyDescent="0.3">
      <c r="A21" s="1" t="s">
        <v>14</v>
      </c>
      <c r="B21" s="2">
        <f>B6+B13+B20</f>
        <v>166</v>
      </c>
      <c r="C21" s="2">
        <f>C6+C13+C20</f>
        <v>8080</v>
      </c>
      <c r="D21" s="2">
        <f>D6+D13+D20</f>
        <v>80147705</v>
      </c>
      <c r="E21" s="2">
        <f>E6+E13+E20</f>
        <v>96177246</v>
      </c>
      <c r="F21" s="2"/>
      <c r="G21" s="2">
        <f>G6+G13+G20</f>
        <v>61009415.099999994</v>
      </c>
      <c r="H21" s="2">
        <f>H6+H13+H20</f>
        <v>517028.94152542367</v>
      </c>
      <c r="I21" s="2"/>
      <c r="J21" s="2">
        <f>J6+J13+J20</f>
        <v>85966322.459999979</v>
      </c>
      <c r="K21" s="2">
        <f>K6+K13+K20</f>
        <v>728528.15644067782</v>
      </c>
    </row>
    <row r="23" spans="1:11" ht="81" customHeight="1" x14ac:dyDescent="0.3">
      <c r="A23" s="19" t="s">
        <v>24</v>
      </c>
      <c r="B23" s="19"/>
      <c r="C23" s="19"/>
      <c r="D23" s="19"/>
      <c r="E23" s="19"/>
      <c r="F23" s="19"/>
      <c r="G23" s="19"/>
      <c r="H23" s="19"/>
      <c r="I23" s="19"/>
      <c r="J23" s="19"/>
      <c r="K23" s="19"/>
    </row>
    <row r="24" spans="1:11" x14ac:dyDescent="0.3">
      <c r="A24" s="19"/>
      <c r="B24" s="19"/>
      <c r="C24" s="19"/>
      <c r="D24" s="19"/>
      <c r="E24" s="19"/>
      <c r="F24" s="19"/>
      <c r="G24" s="19"/>
      <c r="H24" s="19"/>
      <c r="I24" s="19"/>
      <c r="J24" s="19"/>
      <c r="K24" s="19"/>
    </row>
    <row r="25" spans="1:11" x14ac:dyDescent="0.3">
      <c r="A25" s="19"/>
      <c r="B25" s="19"/>
      <c r="C25" s="19"/>
      <c r="D25" s="19"/>
      <c r="E25" s="19"/>
      <c r="F25" s="19"/>
      <c r="G25" s="19"/>
      <c r="H25" s="19"/>
      <c r="I25" s="19"/>
      <c r="J25" s="19"/>
      <c r="K25" s="19"/>
    </row>
    <row r="26" spans="1:11" x14ac:dyDescent="0.3">
      <c r="A26" s="19"/>
      <c r="B26" s="19"/>
      <c r="C26" s="19"/>
      <c r="D26" s="19"/>
      <c r="E26" s="19"/>
      <c r="F26" s="19"/>
      <c r="G26" s="19"/>
      <c r="H26" s="19"/>
      <c r="I26" s="19"/>
      <c r="J26" s="19"/>
      <c r="K26" s="19"/>
    </row>
    <row r="27" spans="1:11" x14ac:dyDescent="0.3">
      <c r="A27" s="19"/>
      <c r="B27" s="19"/>
      <c r="C27" s="19"/>
      <c r="D27" s="19"/>
      <c r="E27" s="19"/>
      <c r="F27" s="19"/>
      <c r="G27" s="19"/>
      <c r="H27" s="19"/>
      <c r="I27" s="19"/>
      <c r="J27" s="19"/>
      <c r="K27" s="19"/>
    </row>
    <row r="28" spans="1:11" x14ac:dyDescent="0.3">
      <c r="A28" s="19"/>
      <c r="B28" s="19"/>
      <c r="C28" s="19"/>
      <c r="D28" s="19"/>
      <c r="E28" s="19"/>
      <c r="F28" s="19"/>
      <c r="G28" s="19"/>
      <c r="H28" s="19"/>
      <c r="I28" s="19"/>
      <c r="J28" s="19"/>
      <c r="K28" s="19"/>
    </row>
    <row r="29" spans="1:11" x14ac:dyDescent="0.3">
      <c r="A29" s="19"/>
      <c r="B29" s="19"/>
      <c r="C29" s="19"/>
      <c r="D29" s="19"/>
      <c r="E29" s="19"/>
      <c r="F29" s="19"/>
      <c r="G29" s="19"/>
      <c r="H29" s="19"/>
      <c r="I29" s="19"/>
      <c r="J29" s="19"/>
      <c r="K29" s="19"/>
    </row>
  </sheetData>
  <mergeCells count="2">
    <mergeCell ref="A1:K2"/>
    <mergeCell ref="A23:K2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TV kampanja prve tri nedelje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Nemanja</dc:creator>
  <cp:lastModifiedBy>User</cp:lastModifiedBy>
  <cp:lastPrinted>2022-03-14T05:33:19Z</cp:lastPrinted>
  <dcterms:created xsi:type="dcterms:W3CDTF">2022-03-13T12:23:52Z</dcterms:created>
  <dcterms:modified xsi:type="dcterms:W3CDTF">2022-03-14T06:29:35Z</dcterms:modified>
</cp:coreProperties>
</file>