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68.xml" ContentType="application/vnd.openxmlformats-officedocument.spreadsheetml.worksheet+xml"/>
  <Default Extension="xml" ContentType="application/xml"/>
  <Override PartName="/xl/worksheets/sheet128.xml" ContentType="application/vnd.openxmlformats-officedocument.spreadsheetml.worksheet+xml"/>
  <Override PartName="/xl/worksheets/sheet157.xml" ContentType="application/vnd.openxmlformats-officedocument.spreadsheetml.worksheet+xml"/>
  <Override PartName="/xl/worksheets/sheet3.xml" ContentType="application/vnd.openxmlformats-officedocument.spreadsheetml.worksheet+xml"/>
  <Override PartName="/xl/worksheets/sheet98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64.xml" ContentType="application/vnd.openxmlformats-officedocument.spreadsheetml.work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53.xml" ContentType="application/vnd.openxmlformats-officedocument.spreadsheetml.workshee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60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69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47.xml" ContentType="application/vnd.openxmlformats-officedocument.spreadsheetml.worksheet+xml"/>
  <Override PartName="/docProps/app.xml" ContentType="application/vnd.openxmlformats-officedocument.extended-properties+xml"/>
  <Override PartName="/xl/worksheets/sheet99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59.xml" ContentType="application/vnd.openxmlformats-officedocument.spreadsheetml.worksheet+xml"/>
  <Override PartName="/xl/worksheets/sheet77.xml" ContentType="application/vnd.openxmlformats-officedocument.spreadsheetml.worksheet+xml"/>
  <Override PartName="/xl/worksheets/sheet88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6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48.xml" ContentType="application/vnd.openxmlformats-officedocument.spreadsheetml.worksheet+xml"/>
  <Override PartName="/xl/worksheets/sheet66.xml" ContentType="application/vnd.openxmlformats-officedocument.spreadsheetml.worksheet+xml"/>
  <Override PartName="/xl/worksheets/sheet95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30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worksheets/sheet159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66.xml" ContentType="application/vnd.openxmlformats-officedocument.spreadsheetml.worksheet+xml"/>
  <Override PartName="/xl/worksheets/sheet89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62.xml" ContentType="application/vnd.openxmlformats-officedocument.spreadsheetml.work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51.xml" ContentType="application/vnd.openxmlformats-officedocument.spreadsheetml.workshee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worksheets/sheet100.xml" ContentType="application/vnd.openxmlformats-officedocument.spreadsheetml.worksheet+xml"/>
  <Override PartName="/xl/worksheets/sheet23.xml" ContentType="application/vnd.openxmlformats-officedocument.spreadsheetml.work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45.xml" ContentType="application/vnd.openxmlformats-officedocument.spreadsheetml.worksheet+xml"/>
  <Override PartName="/xl/worksheets/sheet68.xml" ContentType="application/vnd.openxmlformats-officedocument.spreadsheetml.worksheet+xml"/>
  <Override PartName="/xl/worksheets/sheet79.xml" ContentType="application/vnd.openxmlformats-officedocument.spreadsheetml.worksheet+xml"/>
  <Override PartName="/xl/worksheets/sheet97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57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65" windowWidth="19155" windowHeight="7620" firstSheet="159" activeTab="166"/>
  </bookViews>
  <sheets>
    <sheet name="Пирот" sheetId="6" r:id="rId1"/>
    <sheet name="Суботица" sheetId="2" r:id="rId2"/>
    <sheet name="Нови Кнежевац" sheetId="5" r:id="rId3"/>
    <sheet name="Сомбор" sheetId="7" r:id="rId4"/>
    <sheet name="Кула" sheetId="11" r:id="rId5"/>
    <sheet name="Бечеј" sheetId="14" r:id="rId6"/>
    <sheet name="Мали Иђош" sheetId="15" r:id="rId7"/>
    <sheet name="Ада" sheetId="17" r:id="rId8"/>
    <sheet name="Бач" sheetId="18" r:id="rId9"/>
    <sheet name="Србобран" sheetId="20" r:id="rId10"/>
    <sheet name="Краљево" sheetId="22" r:id="rId11"/>
    <sheet name="Нови Сад" sheetId="25" r:id="rId12"/>
    <sheet name="Житиште" sheetId="26" r:id="rId13"/>
    <sheet name="Сечањ" sheetId="27" r:id="rId14"/>
    <sheet name="Алибунар" sheetId="29" r:id="rId15"/>
    <sheet name="Опово" sheetId="30" r:id="rId16"/>
    <sheet name="Вршац" sheetId="31" r:id="rId17"/>
    <sheet name="Бела Црква" sheetId="32" r:id="rId18"/>
    <sheet name="Ковин" sheetId="33" r:id="rId19"/>
    <sheet name="Кањижа " sheetId="34" r:id="rId20"/>
    <sheet name="Бачка Топола " sheetId="35" r:id="rId21"/>
    <sheet name="Сента " sheetId="36" r:id="rId22"/>
    <sheet name="Апатин " sheetId="37" r:id="rId23"/>
    <sheet name="Кикинда " sheetId="38" r:id="rId24"/>
    <sheet name="Бачка Паланка " sheetId="40" r:id="rId25"/>
    <sheet name="Жабаљ " sheetId="41" r:id="rId26"/>
    <sheet name="Зрењанин " sheetId="42" r:id="rId27"/>
    <sheet name="Бачки Петровац " sheetId="43" r:id="rId28"/>
    <sheet name="Пландиште " sheetId="44" r:id="rId29"/>
    <sheet name="Пећинци" sheetId="45" r:id="rId30"/>
    <sheet name="Панчево" sheetId="46" r:id="rId31"/>
    <sheet name="Беочин" sheetId="47" r:id="rId32"/>
    <sheet name="Шид" sheetId="48" r:id="rId33"/>
    <sheet name="Сремска Митровица" sheetId="49" r:id="rId34"/>
    <sheet name="Ириг" sheetId="50" r:id="rId35"/>
    <sheet name="Рума" sheetId="51" r:id="rId36"/>
    <sheet name="Стара Пазова" sheetId="52" r:id="rId37"/>
    <sheet name="Инђија" sheetId="53" r:id="rId38"/>
    <sheet name="Сремски Карловци" sheetId="54" r:id="rId39"/>
    <sheet name="Тител" sheetId="55" r:id="rId40"/>
    <sheet name="Врбас" sheetId="56" r:id="rId41"/>
    <sheet name="Ковачица" sheetId="57" r:id="rId42"/>
    <sheet name="Нови Бечеј" sheetId="58" r:id="rId43"/>
    <sheet name="Нова Црња" sheetId="59" r:id="rId44"/>
    <sheet name="Темерин" sheetId="60" r:id="rId45"/>
    <sheet name="Бор" sheetId="61" r:id="rId46"/>
    <sheet name="Кладово" sheetId="62" r:id="rId47"/>
    <sheet name="Мајданпек" sheetId="63" r:id="rId48"/>
    <sheet name="Неготин" sheetId="64" r:id="rId49"/>
    <sheet name="Деспотовац" sheetId="65" r:id="rId50"/>
    <sheet name="Јагодина" sheetId="66" r:id="rId51"/>
    <sheet name="Параћин" sheetId="67" r:id="rId52"/>
    <sheet name="Рековац" sheetId="68" r:id="rId53"/>
    <sheet name="Свилајнац" sheetId="69" r:id="rId54"/>
    <sheet name="Ћуприја" sheetId="70" r:id="rId55"/>
    <sheet name="Велико Градиште" sheetId="71" r:id="rId56"/>
    <sheet name="Голубац" sheetId="72" r:id="rId57"/>
    <sheet name="Жабари" sheetId="73" r:id="rId58"/>
    <sheet name="Жагубица" sheetId="74" r:id="rId59"/>
    <sheet name="Кучево" sheetId="75" r:id="rId60"/>
    <sheet name="Мало Црниће" sheetId="76" r:id="rId61"/>
    <sheet name="Петровац на Млави" sheetId="77" r:id="rId62"/>
    <sheet name="Пожаревац" sheetId="78" r:id="rId63"/>
    <sheet name="Аранђеловац" sheetId="79" r:id="rId64"/>
    <sheet name="Баточина" sheetId="80" r:id="rId65"/>
    <sheet name="Лапово" sheetId="81" r:id="rId66"/>
    <sheet name="Крагујевац" sheetId="82" r:id="rId67"/>
    <sheet name="Чукарица" sheetId="83" r:id="rId68"/>
    <sheet name="Нови Београд" sheetId="84" r:id="rId69"/>
    <sheet name="Палилула" sheetId="85" r:id="rId70"/>
    <sheet name="Раковица" sheetId="86" r:id="rId71"/>
    <sheet name="Савски Венац" sheetId="87" r:id="rId72"/>
    <sheet name="Стари град" sheetId="88" r:id="rId73"/>
    <sheet name="Вождовац" sheetId="89" r:id="rId74"/>
    <sheet name="Врачар" sheetId="90" r:id="rId75"/>
    <sheet name="Земун" sheetId="91" r:id="rId76"/>
    <sheet name="Звездара" sheetId="92" r:id="rId77"/>
    <sheet name="Барајево" sheetId="93" r:id="rId78"/>
    <sheet name="Гроцка" sheetId="94" r:id="rId79"/>
    <sheet name="Лазаревац" sheetId="95" r:id="rId80"/>
    <sheet name="Младеновац" sheetId="96" r:id="rId81"/>
    <sheet name="Обреновац" sheetId="97" r:id="rId82"/>
    <sheet name="Сопот" sheetId="98" r:id="rId83"/>
    <sheet name="Сурчин" sheetId="99" r:id="rId84"/>
    <sheet name="Смедеревска Паланка" sheetId="100" r:id="rId85"/>
    <sheet name="Врњачка Бања" sheetId="101" r:id="rId86"/>
    <sheet name="Владимирци" sheetId="102" r:id="rId87"/>
    <sheet name="Оџаци " sheetId="103" r:id="rId88"/>
    <sheet name="Чока " sheetId="104" r:id="rId89"/>
    <sheet name="Топола" sheetId="105" r:id="rId90"/>
    <sheet name="Куршумлија " sheetId="106" r:id="rId91"/>
    <sheet name="Лепосавић" sheetId="107" r:id="rId92"/>
    <sheet name="Звечан" sheetId="108" r:id="rId93"/>
    <sheet name="Зубин поток" sheetId="109" r:id="rId94"/>
    <sheet name="Штрпце" sheetId="110" r:id="rId95"/>
    <sheet name="Крупањ" sheetId="111" r:id="rId96"/>
    <sheet name="Чајетина" sheetId="112" r:id="rId97"/>
    <sheet name="Бајина Башта" sheetId="113" r:id="rId98"/>
    <sheet name="Рача" sheetId="114" r:id="rId99"/>
    <sheet name="Шабац" sheetId="115" r:id="rId100"/>
    <sheet name="Мали Зворник" sheetId="116" r:id="rId101"/>
    <sheet name="Лозница" sheetId="117" r:id="rId102"/>
    <sheet name="Уб" sheetId="118" r:id="rId103"/>
    <sheet name="Осечина" sheetId="119" r:id="rId104"/>
    <sheet name="Лајковац" sheetId="120" r:id="rId105"/>
    <sheet name="Ваљево" sheetId="121" r:id="rId106"/>
    <sheet name="Ужице" sheetId="122" r:id="rId107"/>
    <sheet name="Пријепоље" sheetId="123" r:id="rId108"/>
    <sheet name="Пожега" sheetId="124" r:id="rId109"/>
    <sheet name="Нова Варош" sheetId="125" r:id="rId110"/>
    <sheet name="Косјерић" sheetId="126" r:id="rId111"/>
    <sheet name="Ариље" sheetId="127" r:id="rId112"/>
    <sheet name="Лучани" sheetId="128" r:id="rId113"/>
    <sheet name="Горњи Милановац" sheetId="129" r:id="rId114"/>
    <sheet name="Чачак" sheetId="130" r:id="rId115"/>
    <sheet name="Ивањица" sheetId="131" r:id="rId116"/>
    <sheet name="Тутин" sheetId="132" r:id="rId117"/>
    <sheet name="Нови Пазар" sheetId="133" r:id="rId118"/>
    <sheet name="Рашка" sheetId="134" r:id="rId119"/>
    <sheet name="Богатић" sheetId="135" r:id="rId120"/>
    <sheet name="Коцељева" sheetId="136" r:id="rId121"/>
    <sheet name="Љубовија" sheetId="137" r:id="rId122"/>
    <sheet name="Велика Плана" sheetId="138" r:id="rId123"/>
    <sheet name="Смедерево" sheetId="139" r:id="rId124"/>
    <sheet name="Бојник" sheetId="140" r:id="rId125"/>
    <sheet name="Лебане" sheetId="141" r:id="rId126"/>
    <sheet name="Алексинац" sheetId="142" r:id="rId127"/>
    <sheet name="Дољевац" sheetId="143" r:id="rId128"/>
    <sheet name="Гаџин Хан" sheetId="144" r:id="rId129"/>
    <sheet name="Мерошина" sheetId="145" r:id="rId130"/>
    <sheet name="Ражањ" sheetId="146" r:id="rId131"/>
    <sheet name="Бабушница" sheetId="147" r:id="rId132"/>
    <sheet name="Бела Паланка" sheetId="148" r:id="rId133"/>
    <sheet name="Димитровград" sheetId="149" r:id="rId134"/>
    <sheet name="Босилеград" sheetId="150" r:id="rId135"/>
    <sheet name="Прешево" sheetId="151" r:id="rId136"/>
    <sheet name="Трговиште" sheetId="152" r:id="rId137"/>
    <sheet name="Прокупље" sheetId="153" r:id="rId138"/>
    <sheet name="Ниш-Црвени Крст" sheetId="154" r:id="rId139"/>
    <sheet name="Ниш-медијана" sheetId="155" r:id="rId140"/>
    <sheet name="Ниш-Паллилула" sheetId="156" r:id="rId141"/>
    <sheet name="Ниш-Нишка Бања" sheetId="157" r:id="rId142"/>
    <sheet name="Црна трава" sheetId="158" r:id="rId143"/>
    <sheet name="Медвеђа" sheetId="159" r:id="rId144"/>
    <sheet name="Ниш" sheetId="160" r:id="rId145"/>
    <sheet name="Сврљиг" sheetId="161" r:id="rId146"/>
    <sheet name="Бујановац" sheetId="162" r:id="rId147"/>
    <sheet name="Сурдуллица" sheetId="163" r:id="rId148"/>
    <sheet name="Владичин Хан" sheetId="164" r:id="rId149"/>
    <sheet name="Врање" sheetId="165" r:id="rId150"/>
    <sheet name="Житорађа" sheetId="166" r:id="rId151"/>
    <sheet name="Београд" sheetId="167" r:id="rId152"/>
    <sheet name="Александровац" sheetId="168" r:id="rId153"/>
    <sheet name="Бољевац" sheetId="169" r:id="rId154"/>
    <sheet name="Брус" sheetId="170" r:id="rId155"/>
    <sheet name="Варварин" sheetId="171" r:id="rId156"/>
    <sheet name="Књажевац" sheetId="172" r:id="rId157"/>
    <sheet name="Љиг" sheetId="173" r:id="rId158"/>
    <sheet name="Мионица" sheetId="174" r:id="rId159"/>
    <sheet name="Прибој" sheetId="175" r:id="rId160"/>
    <sheet name="Сјеница" sheetId="176" r:id="rId161"/>
    <sheet name="Сокобања" sheetId="177" r:id="rId162"/>
    <sheet name="Трстеник" sheetId="178" r:id="rId163"/>
    <sheet name="Ћићевац" sheetId="179" r:id="rId164"/>
    <sheet name="Зајечар" sheetId="180" r:id="rId165"/>
    <sheet name="Крушевац" sheetId="181" r:id="rId166"/>
    <sheet name="Лесковац" sheetId="182" r:id="rId167"/>
    <sheet name="Sheet9" sheetId="183" r:id="rId168"/>
    <sheet name="Sheet10" sheetId="184" r:id="rId169"/>
  </sheets>
  <calcPr calcId="124519"/>
</workbook>
</file>

<file path=xl/calcChain.xml><?xml version="1.0" encoding="utf-8"?>
<calcChain xmlns="http://schemas.openxmlformats.org/spreadsheetml/2006/main">
  <c r="C33" i="183"/>
  <c r="B29"/>
  <c r="B28"/>
  <c r="B22"/>
  <c r="B23" s="1"/>
  <c r="B18"/>
  <c r="B33" s="1"/>
  <c r="C11"/>
  <c r="C13" s="1"/>
  <c r="B5"/>
  <c r="B6" s="1"/>
  <c r="C33" i="182"/>
  <c r="B29"/>
  <c r="B28"/>
  <c r="B22"/>
  <c r="B23" s="1"/>
  <c r="B26" s="1"/>
  <c r="B18"/>
  <c r="B33" s="1"/>
  <c r="C11"/>
  <c r="C13" s="1"/>
  <c r="B5"/>
  <c r="B6" s="1"/>
  <c r="B29" i="181"/>
  <c r="B28"/>
  <c r="B22"/>
  <c r="B23" s="1"/>
  <c r="B18"/>
  <c r="C13"/>
  <c r="C11"/>
  <c r="B5"/>
  <c r="B6" s="1"/>
  <c r="C33" i="180"/>
  <c r="B29"/>
  <c r="B28"/>
  <c r="B23"/>
  <c r="B26" s="1"/>
  <c r="B22"/>
  <c r="B18"/>
  <c r="B33" s="1"/>
  <c r="C11"/>
  <c r="C13" s="1"/>
  <c r="B6"/>
  <c r="B17" s="1"/>
  <c r="B5"/>
  <c r="C33" i="179"/>
  <c r="B29"/>
  <c r="B28"/>
  <c r="B23"/>
  <c r="B26" s="1"/>
  <c r="B22"/>
  <c r="B18"/>
  <c r="B33" s="1"/>
  <c r="C11"/>
  <c r="C13" s="1"/>
  <c r="B6"/>
  <c r="B17" s="1"/>
  <c r="B5"/>
  <c r="C33" i="178"/>
  <c r="B29"/>
  <c r="B28"/>
  <c r="B23"/>
  <c r="B26" s="1"/>
  <c r="B22"/>
  <c r="B18"/>
  <c r="B33" s="1"/>
  <c r="C11"/>
  <c r="C13" s="1"/>
  <c r="B5"/>
  <c r="B6" s="1"/>
  <c r="B17" s="1"/>
  <c r="C33" i="177"/>
  <c r="B29"/>
  <c r="B28"/>
  <c r="B22"/>
  <c r="B23" s="1"/>
  <c r="B26" s="1"/>
  <c r="B18"/>
  <c r="B33" s="1"/>
  <c r="C11"/>
  <c r="C13" s="1"/>
  <c r="B5"/>
  <c r="B6" s="1"/>
  <c r="C33" i="176"/>
  <c r="B29"/>
  <c r="B28"/>
  <c r="B22"/>
  <c r="B23" s="1"/>
  <c r="B18"/>
  <c r="B33" s="1"/>
  <c r="C13"/>
  <c r="C11"/>
  <c r="B5"/>
  <c r="B6" s="1"/>
  <c r="C33" i="175"/>
  <c r="B29"/>
  <c r="B28"/>
  <c r="B22"/>
  <c r="B23" s="1"/>
  <c r="B18"/>
  <c r="B33" s="1"/>
  <c r="C13"/>
  <c r="C11"/>
  <c r="B5"/>
  <c r="B6" s="1"/>
  <c r="C33" i="174"/>
  <c r="B29"/>
  <c r="B28"/>
  <c r="B22"/>
  <c r="B23" s="1"/>
  <c r="B18"/>
  <c r="B33" s="1"/>
  <c r="C11"/>
  <c r="C13" s="1"/>
  <c r="B5"/>
  <c r="B6" s="1"/>
  <c r="C33" i="173"/>
  <c r="B29"/>
  <c r="B28"/>
  <c r="B23"/>
  <c r="B26" s="1"/>
  <c r="B22"/>
  <c r="B18"/>
  <c r="B33" s="1"/>
  <c r="C11"/>
  <c r="C13" s="1"/>
  <c r="B6"/>
  <c r="B17" s="1"/>
  <c r="B5"/>
  <c r="C33" i="172"/>
  <c r="B29"/>
  <c r="B28"/>
  <c r="B22"/>
  <c r="B23" s="1"/>
  <c r="B18"/>
  <c r="B33" s="1"/>
  <c r="C11"/>
  <c r="C13" s="1"/>
  <c r="B5"/>
  <c r="B6" s="1"/>
  <c r="C33" i="171"/>
  <c r="B29"/>
  <c r="B28"/>
  <c r="B22"/>
  <c r="B23" s="1"/>
  <c r="B18"/>
  <c r="B33" s="1"/>
  <c r="C11"/>
  <c r="C13" s="1"/>
  <c r="B6"/>
  <c r="B17" s="1"/>
  <c r="B5"/>
  <c r="C33" i="170"/>
  <c r="B29"/>
  <c r="B28"/>
  <c r="B23"/>
  <c r="B26" s="1"/>
  <c r="B22"/>
  <c r="B18"/>
  <c r="B33" s="1"/>
  <c r="C11"/>
  <c r="C13" s="1"/>
  <c r="B6"/>
  <c r="B17" s="1"/>
  <c r="B5"/>
  <c r="C33" i="169"/>
  <c r="B29"/>
  <c r="B28"/>
  <c r="B22"/>
  <c r="B23" s="1"/>
  <c r="B18"/>
  <c r="B33" s="1"/>
  <c r="C11"/>
  <c r="C13" s="1"/>
  <c r="B5"/>
  <c r="B6" s="1"/>
  <c r="C33" i="168"/>
  <c r="B29"/>
  <c r="B28"/>
  <c r="B22"/>
  <c r="B23" s="1"/>
  <c r="B18"/>
  <c r="B33" s="1"/>
  <c r="C13"/>
  <c r="C11"/>
  <c r="B5"/>
  <c r="B6" s="1"/>
  <c r="B33" i="167"/>
  <c r="C32"/>
  <c r="C34" s="1"/>
  <c r="B32"/>
  <c r="B34" s="1"/>
  <c r="B29"/>
  <c r="B28"/>
  <c r="B22"/>
  <c r="B23" s="1"/>
  <c r="B18"/>
  <c r="C11"/>
  <c r="C13" s="1"/>
  <c r="B5"/>
  <c r="B6" s="1"/>
  <c r="C33" i="157"/>
  <c r="B29"/>
  <c r="B28"/>
  <c r="B22"/>
  <c r="B23" s="1"/>
  <c r="B18"/>
  <c r="B33" s="1"/>
  <c r="C13"/>
  <c r="C11"/>
  <c r="B5"/>
  <c r="B6" s="1"/>
  <c r="C33" i="156"/>
  <c r="B29"/>
  <c r="B28"/>
  <c r="B23"/>
  <c r="B26" s="1"/>
  <c r="B22"/>
  <c r="B18"/>
  <c r="B33" s="1"/>
  <c r="C11"/>
  <c r="C13" s="1"/>
  <c r="B6"/>
  <c r="B17" s="1"/>
  <c r="B5"/>
  <c r="C33" i="155"/>
  <c r="B29"/>
  <c r="B28"/>
  <c r="B22"/>
  <c r="B23" s="1"/>
  <c r="B18"/>
  <c r="B33" s="1"/>
  <c r="C13"/>
  <c r="C11"/>
  <c r="B5"/>
  <c r="B6" s="1"/>
  <c r="C33" i="154"/>
  <c r="B29"/>
  <c r="B28"/>
  <c r="B22"/>
  <c r="B23" s="1"/>
  <c r="B18"/>
  <c r="B33" s="1"/>
  <c r="C11"/>
  <c r="C13" s="1"/>
  <c r="B6"/>
  <c r="B17" s="1"/>
  <c r="B5"/>
  <c r="C33" i="153"/>
  <c r="B29"/>
  <c r="B28"/>
  <c r="B23"/>
  <c r="B26" s="1"/>
  <c r="B22"/>
  <c r="B18"/>
  <c r="B33" s="1"/>
  <c r="C11"/>
  <c r="C13" s="1"/>
  <c r="B6"/>
  <c r="B17" s="1"/>
  <c r="B5"/>
  <c r="C33" i="152"/>
  <c r="B29"/>
  <c r="B28"/>
  <c r="B22"/>
  <c r="B23" s="1"/>
  <c r="B18"/>
  <c r="B33" s="1"/>
  <c r="C11"/>
  <c r="C13" s="1"/>
  <c r="B6"/>
  <c r="B17" s="1"/>
  <c r="B5"/>
  <c r="C33" i="151"/>
  <c r="B29"/>
  <c r="B28"/>
  <c r="B22"/>
  <c r="B23" s="1"/>
  <c r="B18"/>
  <c r="B33" s="1"/>
  <c r="C11"/>
  <c r="C13" s="1"/>
  <c r="B5"/>
  <c r="B6" s="1"/>
  <c r="C33" i="150"/>
  <c r="B29"/>
  <c r="B28"/>
  <c r="B22"/>
  <c r="B23" s="1"/>
  <c r="B18"/>
  <c r="B33" s="1"/>
  <c r="C13"/>
  <c r="C11"/>
  <c r="B5"/>
  <c r="B6" s="1"/>
  <c r="C33" i="149"/>
  <c r="B29"/>
  <c r="B28"/>
  <c r="B22"/>
  <c r="B23" s="1"/>
  <c r="B18"/>
  <c r="B33" s="1"/>
  <c r="C13"/>
  <c r="C11"/>
  <c r="B5"/>
  <c r="B6" s="1"/>
  <c r="C33" i="148"/>
  <c r="B29"/>
  <c r="B28"/>
  <c r="B22"/>
  <c r="B23" s="1"/>
  <c r="B18"/>
  <c r="B33" s="1"/>
  <c r="C11"/>
  <c r="C13" s="1"/>
  <c r="B6"/>
  <c r="B17" s="1"/>
  <c r="B5"/>
  <c r="C33" i="147"/>
  <c r="B29"/>
  <c r="B28"/>
  <c r="B22"/>
  <c r="B23" s="1"/>
  <c r="B18"/>
  <c r="B33" s="1"/>
  <c r="C13"/>
  <c r="C11"/>
  <c r="B5"/>
  <c r="B6" s="1"/>
  <c r="C33" i="146"/>
  <c r="B29"/>
  <c r="B28"/>
  <c r="B22"/>
  <c r="B23" s="1"/>
  <c r="B18"/>
  <c r="B33" s="1"/>
  <c r="C13"/>
  <c r="C11"/>
  <c r="B5"/>
  <c r="B6" s="1"/>
  <c r="C33" i="145"/>
  <c r="B29"/>
  <c r="B28"/>
  <c r="B22"/>
  <c r="B23" s="1"/>
  <c r="B18"/>
  <c r="B33" s="1"/>
  <c r="C13"/>
  <c r="C11"/>
  <c r="B5"/>
  <c r="B6" s="1"/>
  <c r="C33" i="144"/>
  <c r="B29"/>
  <c r="B28"/>
  <c r="B22"/>
  <c r="B23" s="1"/>
  <c r="B18"/>
  <c r="B33" s="1"/>
  <c r="C13"/>
  <c r="C11"/>
  <c r="B5"/>
  <c r="B6" s="1"/>
  <c r="C33" i="143"/>
  <c r="B29"/>
  <c r="B28"/>
  <c r="B22"/>
  <c r="B23" s="1"/>
  <c r="B18"/>
  <c r="B33" s="1"/>
  <c r="C13"/>
  <c r="C11"/>
  <c r="B5"/>
  <c r="B6" s="1"/>
  <c r="C33" i="142"/>
  <c r="B29"/>
  <c r="B28"/>
  <c r="B22"/>
  <c r="B23" s="1"/>
  <c r="B18"/>
  <c r="B33" s="1"/>
  <c r="C11"/>
  <c r="C13" s="1"/>
  <c r="B6"/>
  <c r="B17" s="1"/>
  <c r="B5"/>
  <c r="C33" i="141"/>
  <c r="B29"/>
  <c r="B28"/>
  <c r="B23"/>
  <c r="B26" s="1"/>
  <c r="B22"/>
  <c r="B18"/>
  <c r="B33" s="1"/>
  <c r="C11"/>
  <c r="C13" s="1"/>
  <c r="B6"/>
  <c r="B17" s="1"/>
  <c r="B5"/>
  <c r="C33" i="140"/>
  <c r="B29"/>
  <c r="B28"/>
  <c r="B23"/>
  <c r="B26" s="1"/>
  <c r="B22"/>
  <c r="B18"/>
  <c r="B33" s="1"/>
  <c r="C11"/>
  <c r="C13" s="1"/>
  <c r="B6"/>
  <c r="B17" s="1"/>
  <c r="B5"/>
  <c r="C33" i="139"/>
  <c r="B29"/>
  <c r="B28"/>
  <c r="B22"/>
  <c r="B23" s="1"/>
  <c r="B18"/>
  <c r="B33" s="1"/>
  <c r="C13"/>
  <c r="C11"/>
  <c r="B5"/>
  <c r="B6" s="1"/>
  <c r="C33" i="138"/>
  <c r="B29"/>
  <c r="B28"/>
  <c r="B22"/>
  <c r="B23" s="1"/>
  <c r="B18"/>
  <c r="B33" s="1"/>
  <c r="C13"/>
  <c r="C11"/>
  <c r="B5"/>
  <c r="B6" s="1"/>
  <c r="C33" i="137"/>
  <c r="B29"/>
  <c r="B28"/>
  <c r="B22"/>
  <c r="B23" s="1"/>
  <c r="B18"/>
  <c r="B33" s="1"/>
  <c r="C13"/>
  <c r="C11"/>
  <c r="B5"/>
  <c r="B6" s="1"/>
  <c r="C33" i="136"/>
  <c r="B29"/>
  <c r="B28"/>
  <c r="B23"/>
  <c r="B26" s="1"/>
  <c r="B22"/>
  <c r="B18"/>
  <c r="B33" s="1"/>
  <c r="C11"/>
  <c r="C13" s="1"/>
  <c r="B6"/>
  <c r="B17" s="1"/>
  <c r="B5"/>
  <c r="C33" i="135"/>
  <c r="B29"/>
  <c r="B28"/>
  <c r="B22"/>
  <c r="B23" s="1"/>
  <c r="B18"/>
  <c r="B33" s="1"/>
  <c r="C11"/>
  <c r="C13" s="1"/>
  <c r="B5"/>
  <c r="B6" s="1"/>
  <c r="B30" i="166"/>
  <c r="B29"/>
  <c r="B23"/>
  <c r="B24" s="1"/>
  <c r="B19"/>
  <c r="C14"/>
  <c r="C12"/>
  <c r="B6"/>
  <c r="B7" s="1"/>
  <c r="B17" i="182" l="1"/>
  <c r="B19" s="1"/>
  <c r="B17" i="183"/>
  <c r="B8"/>
  <c r="B26"/>
  <c r="B27"/>
  <c r="B25"/>
  <c r="B32" i="182"/>
  <c r="B34" s="1"/>
  <c r="B8"/>
  <c r="B25"/>
  <c r="B27"/>
  <c r="B17" i="181"/>
  <c r="B8"/>
  <c r="B26"/>
  <c r="B27"/>
  <c r="B25"/>
  <c r="B32" i="180"/>
  <c r="B34" s="1"/>
  <c r="B19"/>
  <c r="C17"/>
  <c r="C19" s="1"/>
  <c r="B8"/>
  <c r="B25"/>
  <c r="B27"/>
  <c r="C32"/>
  <c r="C34" s="1"/>
  <c r="B32" i="179"/>
  <c r="B34" s="1"/>
  <c r="B19"/>
  <c r="C17"/>
  <c r="C19" s="1"/>
  <c r="B8"/>
  <c r="B25"/>
  <c r="B27"/>
  <c r="C32"/>
  <c r="C34" s="1"/>
  <c r="B17" i="177"/>
  <c r="B32" i="178"/>
  <c r="B34" s="1"/>
  <c r="B19"/>
  <c r="C17"/>
  <c r="C19" s="1"/>
  <c r="B8"/>
  <c r="B25"/>
  <c r="B27"/>
  <c r="C32"/>
  <c r="C34" s="1"/>
  <c r="B32" i="177"/>
  <c r="B34" s="1"/>
  <c r="B19"/>
  <c r="C17"/>
  <c r="C19" s="1"/>
  <c r="B8"/>
  <c r="B25"/>
  <c r="B27"/>
  <c r="C32"/>
  <c r="C34" s="1"/>
  <c r="B17" i="176"/>
  <c r="B8"/>
  <c r="B26"/>
  <c r="B27"/>
  <c r="B25"/>
  <c r="B17" i="175"/>
  <c r="B8"/>
  <c r="B26"/>
  <c r="B27"/>
  <c r="B25"/>
  <c r="B26" i="174"/>
  <c r="B27"/>
  <c r="B25"/>
  <c r="B17"/>
  <c r="B8"/>
  <c r="B32" i="173"/>
  <c r="B34" s="1"/>
  <c r="B19"/>
  <c r="C17"/>
  <c r="C19" s="1"/>
  <c r="B8"/>
  <c r="B25"/>
  <c r="B27"/>
  <c r="C32"/>
  <c r="C34" s="1"/>
  <c r="B17" i="172"/>
  <c r="B8"/>
  <c r="B26"/>
  <c r="B27"/>
  <c r="B25"/>
  <c r="B26" i="171"/>
  <c r="B27"/>
  <c r="B25"/>
  <c r="B32"/>
  <c r="B34" s="1"/>
  <c r="B19"/>
  <c r="C17"/>
  <c r="C19" s="1"/>
  <c r="B8"/>
  <c r="B32" i="170"/>
  <c r="B34" s="1"/>
  <c r="B19"/>
  <c r="C17"/>
  <c r="C19" s="1"/>
  <c r="B8"/>
  <c r="B25"/>
  <c r="B27"/>
  <c r="C32"/>
  <c r="C34" s="1"/>
  <c r="B17" i="169"/>
  <c r="B8"/>
  <c r="B26"/>
  <c r="B27"/>
  <c r="B25"/>
  <c r="B17" i="168"/>
  <c r="B8"/>
  <c r="B26"/>
  <c r="B27"/>
  <c r="B25"/>
  <c r="B17" i="167"/>
  <c r="B8"/>
  <c r="B26"/>
  <c r="B27"/>
  <c r="B25"/>
  <c r="B17" i="157"/>
  <c r="B8"/>
  <c r="B26"/>
  <c r="B27"/>
  <c r="B25"/>
  <c r="B32" i="156"/>
  <c r="B34" s="1"/>
  <c r="B19"/>
  <c r="C17"/>
  <c r="C19" s="1"/>
  <c r="B8"/>
  <c r="B25"/>
  <c r="B27"/>
  <c r="C32"/>
  <c r="C34" s="1"/>
  <c r="B17" i="155"/>
  <c r="B8"/>
  <c r="B26"/>
  <c r="B27"/>
  <c r="B25"/>
  <c r="B32" i="154"/>
  <c r="B34" s="1"/>
  <c r="B19"/>
  <c r="C17"/>
  <c r="C19" s="1"/>
  <c r="B26"/>
  <c r="C32"/>
  <c r="C34" s="1"/>
  <c r="B27"/>
  <c r="B25"/>
  <c r="B8"/>
  <c r="B32" i="153"/>
  <c r="B34" s="1"/>
  <c r="B19"/>
  <c r="C17"/>
  <c r="C19" s="1"/>
  <c r="B8"/>
  <c r="B25"/>
  <c r="B27"/>
  <c r="C32"/>
  <c r="C34" s="1"/>
  <c r="B32" i="152"/>
  <c r="B34" s="1"/>
  <c r="B19"/>
  <c r="C17"/>
  <c r="C19" s="1"/>
  <c r="B26"/>
  <c r="C32"/>
  <c r="C34" s="1"/>
  <c r="B27"/>
  <c r="B25"/>
  <c r="B8"/>
  <c r="B17" i="151"/>
  <c r="B8"/>
  <c r="B26"/>
  <c r="B27"/>
  <c r="B25"/>
  <c r="B17" i="150"/>
  <c r="B8"/>
  <c r="B26"/>
  <c r="B27"/>
  <c r="B25"/>
  <c r="B17" i="149"/>
  <c r="B8"/>
  <c r="B26"/>
  <c r="B27"/>
  <c r="B25"/>
  <c r="B32" i="148"/>
  <c r="B34" s="1"/>
  <c r="B19"/>
  <c r="C17"/>
  <c r="C19" s="1"/>
  <c r="B26"/>
  <c r="C32"/>
  <c r="C34" s="1"/>
  <c r="B27"/>
  <c r="B25"/>
  <c r="B8"/>
  <c r="B17" i="147"/>
  <c r="B8"/>
  <c r="B26"/>
  <c r="B27"/>
  <c r="B25"/>
  <c r="B17" i="146"/>
  <c r="B8"/>
  <c r="B26"/>
  <c r="B27"/>
  <c r="B25"/>
  <c r="B17" i="145"/>
  <c r="B8"/>
  <c r="B26"/>
  <c r="B27"/>
  <c r="B25"/>
  <c r="B17" i="144"/>
  <c r="B8"/>
  <c r="B26"/>
  <c r="B27"/>
  <c r="B25"/>
  <c r="B17" i="143"/>
  <c r="B8"/>
  <c r="B26"/>
  <c r="B27"/>
  <c r="B25"/>
  <c r="B32" i="142"/>
  <c r="B34" s="1"/>
  <c r="B19"/>
  <c r="C17"/>
  <c r="C19" s="1"/>
  <c r="B26"/>
  <c r="C32"/>
  <c r="C34" s="1"/>
  <c r="B27"/>
  <c r="B25"/>
  <c r="B8"/>
  <c r="B32" i="141"/>
  <c r="B34" s="1"/>
  <c r="B19"/>
  <c r="C17"/>
  <c r="C19" s="1"/>
  <c r="B8"/>
  <c r="B25"/>
  <c r="B27"/>
  <c r="C32"/>
  <c r="C34" s="1"/>
  <c r="B32" i="140"/>
  <c r="B34" s="1"/>
  <c r="B19"/>
  <c r="C17"/>
  <c r="C19" s="1"/>
  <c r="B8"/>
  <c r="B25"/>
  <c r="B27"/>
  <c r="C32"/>
  <c r="C34" s="1"/>
  <c r="B17" i="139"/>
  <c r="B8"/>
  <c r="B26"/>
  <c r="B27"/>
  <c r="B25"/>
  <c r="B17" i="138"/>
  <c r="B8"/>
  <c r="B26"/>
  <c r="B27"/>
  <c r="B25"/>
  <c r="B17" i="137"/>
  <c r="B8"/>
  <c r="B26"/>
  <c r="B27"/>
  <c r="B25"/>
  <c r="B32" i="136"/>
  <c r="B34" s="1"/>
  <c r="B19"/>
  <c r="C17"/>
  <c r="C19" s="1"/>
  <c r="B8"/>
  <c r="B25"/>
  <c r="B27"/>
  <c r="C32"/>
  <c r="C34" s="1"/>
  <c r="B17" i="135"/>
  <c r="B8"/>
  <c r="B26"/>
  <c r="B27"/>
  <c r="B25"/>
  <c r="B27" i="166"/>
  <c r="B28"/>
  <c r="B26"/>
  <c r="B18"/>
  <c r="B9"/>
  <c r="C17" i="182" l="1"/>
  <c r="B32" i="183"/>
  <c r="B34" s="1"/>
  <c r="B19"/>
  <c r="C17"/>
  <c r="B32" i="181"/>
  <c r="B34" s="1"/>
  <c r="B19"/>
  <c r="C17"/>
  <c r="B32" i="176"/>
  <c r="B34" s="1"/>
  <c r="B19"/>
  <c r="C17"/>
  <c r="B32" i="175"/>
  <c r="B34" s="1"/>
  <c r="B19"/>
  <c r="C17"/>
  <c r="B32" i="174"/>
  <c r="B34" s="1"/>
  <c r="B19"/>
  <c r="C17"/>
  <c r="B32" i="172"/>
  <c r="B34" s="1"/>
  <c r="B19"/>
  <c r="C17"/>
  <c r="C32" i="171"/>
  <c r="C34" s="1"/>
  <c r="B32" i="169"/>
  <c r="B34" s="1"/>
  <c r="B19"/>
  <c r="C17"/>
  <c r="B32" i="168"/>
  <c r="B34" s="1"/>
  <c r="B19"/>
  <c r="C17"/>
  <c r="B19" i="167"/>
  <c r="C17"/>
  <c r="C19" s="1"/>
  <c r="B32" i="157"/>
  <c r="B34" s="1"/>
  <c r="B19"/>
  <c r="C17"/>
  <c r="B32" i="155"/>
  <c r="B34" s="1"/>
  <c r="B19"/>
  <c r="C17"/>
  <c r="B32" i="151"/>
  <c r="B34" s="1"/>
  <c r="B19"/>
  <c r="C17"/>
  <c r="B32" i="150"/>
  <c r="B34" s="1"/>
  <c r="B19"/>
  <c r="C17"/>
  <c r="B32" i="149"/>
  <c r="B34" s="1"/>
  <c r="B19"/>
  <c r="C17"/>
  <c r="B32" i="147"/>
  <c r="B34" s="1"/>
  <c r="B19"/>
  <c r="C17"/>
  <c r="B32" i="146"/>
  <c r="B34" s="1"/>
  <c r="B19"/>
  <c r="C17"/>
  <c r="B32" i="145"/>
  <c r="B34" s="1"/>
  <c r="B19"/>
  <c r="C17"/>
  <c r="B32" i="144"/>
  <c r="B34" s="1"/>
  <c r="B19"/>
  <c r="C17"/>
  <c r="B32" i="143"/>
  <c r="B34" s="1"/>
  <c r="B19"/>
  <c r="C17"/>
  <c r="B32" i="139"/>
  <c r="B34" s="1"/>
  <c r="B19"/>
  <c r="C17"/>
  <c r="B32" i="138"/>
  <c r="B34" s="1"/>
  <c r="B19"/>
  <c r="C17"/>
  <c r="B32" i="137"/>
  <c r="B34" s="1"/>
  <c r="B19"/>
  <c r="C17"/>
  <c r="B32" i="135"/>
  <c r="B34" s="1"/>
  <c r="B19"/>
  <c r="C17"/>
  <c r="B20" i="166"/>
  <c r="C18"/>
  <c r="C19" i="182" l="1"/>
  <c r="C32"/>
  <c r="C34" s="1"/>
  <c r="C19" i="183"/>
  <c r="C32"/>
  <c r="C34" s="1"/>
  <c r="C19" i="181"/>
  <c r="C32"/>
  <c r="C34" s="1"/>
  <c r="C19" i="176"/>
  <c r="C32"/>
  <c r="C34" s="1"/>
  <c r="C19" i="175"/>
  <c r="C32"/>
  <c r="C34" s="1"/>
  <c r="C19" i="174"/>
  <c r="C32"/>
  <c r="C34" s="1"/>
  <c r="C19" i="172"/>
  <c r="C32"/>
  <c r="C34" s="1"/>
  <c r="C19" i="169"/>
  <c r="C32"/>
  <c r="C34" s="1"/>
  <c r="C19" i="168"/>
  <c r="C32"/>
  <c r="C34" s="1"/>
  <c r="C19" i="157"/>
  <c r="C32"/>
  <c r="C34" s="1"/>
  <c r="C19" i="155"/>
  <c r="C32"/>
  <c r="C34" s="1"/>
  <c r="C19" i="151"/>
  <c r="C32"/>
  <c r="C34" s="1"/>
  <c r="C19" i="150"/>
  <c r="C32"/>
  <c r="C34" s="1"/>
  <c r="C19" i="149"/>
  <c r="C32"/>
  <c r="C34" s="1"/>
  <c r="C19" i="147"/>
  <c r="C32"/>
  <c r="C34" s="1"/>
  <c r="C19" i="146"/>
  <c r="C32"/>
  <c r="C34" s="1"/>
  <c r="C19" i="145"/>
  <c r="C32"/>
  <c r="C34" s="1"/>
  <c r="C19" i="144"/>
  <c r="C32"/>
  <c r="C34" s="1"/>
  <c r="C19" i="143"/>
  <c r="C32"/>
  <c r="C34" s="1"/>
  <c r="C19" i="139"/>
  <c r="C32"/>
  <c r="C34" s="1"/>
  <c r="C19" i="138"/>
  <c r="C32"/>
  <c r="C34" s="1"/>
  <c r="C19" i="137"/>
  <c r="C32"/>
  <c r="C34" s="1"/>
  <c r="C19" i="135"/>
  <c r="C32"/>
  <c r="C34" s="1"/>
  <c r="C20" i="166"/>
  <c r="C33"/>
  <c r="C35" s="1"/>
  <c r="B30" i="165" l="1"/>
  <c r="B29"/>
  <c r="B23"/>
  <c r="B24" s="1"/>
  <c r="B19"/>
  <c r="B34" s="1"/>
  <c r="C12"/>
  <c r="C14" s="1"/>
  <c r="B7"/>
  <c r="B9" s="1"/>
  <c r="B6"/>
  <c r="B28" l="1"/>
  <c r="B26"/>
  <c r="B27"/>
  <c r="B18"/>
  <c r="B20" l="1"/>
  <c r="C18"/>
  <c r="B33"/>
  <c r="B35" s="1"/>
  <c r="C20" l="1"/>
  <c r="C33"/>
  <c r="C35" s="1"/>
  <c r="B30" i="164" l="1"/>
  <c r="B29"/>
  <c r="B23"/>
  <c r="B24" s="1"/>
  <c r="B19"/>
  <c r="B34" s="1"/>
  <c r="C14"/>
  <c r="C12"/>
  <c r="B6"/>
  <c r="B7" s="1"/>
  <c r="B18" l="1"/>
  <c r="B9"/>
  <c r="B27"/>
  <c r="B28"/>
  <c r="B26"/>
  <c r="B33" l="1"/>
  <c r="B35" s="1"/>
  <c r="B20"/>
  <c r="C18"/>
  <c r="C20" l="1"/>
  <c r="C33"/>
  <c r="C35" s="1"/>
  <c r="B30" i="163" l="1"/>
  <c r="B29"/>
  <c r="B23"/>
  <c r="B24" s="1"/>
  <c r="B19"/>
  <c r="C14"/>
  <c r="C12"/>
  <c r="B6"/>
  <c r="B7" s="1"/>
  <c r="B27" l="1"/>
  <c r="B28"/>
  <c r="B26"/>
  <c r="B18"/>
  <c r="B9"/>
  <c r="B20" l="1"/>
  <c r="C18"/>
  <c r="C20" s="1"/>
  <c r="C35" i="162" l="1"/>
  <c r="B35"/>
  <c r="B30"/>
  <c r="B29"/>
  <c r="B23"/>
  <c r="B24" s="1"/>
  <c r="B19"/>
  <c r="C14"/>
  <c r="C12"/>
  <c r="B6"/>
  <c r="B7" s="1"/>
  <c r="B18" l="1"/>
  <c r="B9"/>
  <c r="B27"/>
  <c r="B28"/>
  <c r="B26"/>
  <c r="B20" l="1"/>
  <c r="C18"/>
  <c r="C20" s="1"/>
  <c r="B30" i="161" l="1"/>
  <c r="B29"/>
  <c r="B23"/>
  <c r="B24" s="1"/>
  <c r="B19"/>
  <c r="B34" s="1"/>
  <c r="C12"/>
  <c r="C14" s="1"/>
  <c r="B7"/>
  <c r="B9" s="1"/>
  <c r="B6"/>
  <c r="B28" l="1"/>
  <c r="B26"/>
  <c r="B27"/>
  <c r="B18"/>
  <c r="B20" l="1"/>
  <c r="C18"/>
  <c r="B33"/>
  <c r="B35" s="1"/>
  <c r="C20" l="1"/>
  <c r="C33"/>
  <c r="C35" s="1"/>
  <c r="B30" i="160" l="1"/>
  <c r="B29"/>
  <c r="B23"/>
  <c r="B24" s="1"/>
  <c r="B19"/>
  <c r="C12"/>
  <c r="C14" s="1"/>
  <c r="B7"/>
  <c r="B9" s="1"/>
  <c r="B6"/>
  <c r="B27" l="1"/>
  <c r="B28"/>
  <c r="B26"/>
  <c r="B18"/>
  <c r="B20" l="1"/>
  <c r="C18"/>
  <c r="C20" s="1"/>
  <c r="B30" i="159" l="1"/>
  <c r="B29"/>
  <c r="B23"/>
  <c r="B24" s="1"/>
  <c r="B19"/>
  <c r="C14"/>
  <c r="C12"/>
  <c r="B6"/>
  <c r="B7" s="1"/>
  <c r="B27" l="1"/>
  <c r="B28"/>
  <c r="B26"/>
  <c r="B18"/>
  <c r="B9"/>
  <c r="B20" l="1"/>
  <c r="C18"/>
  <c r="C20" s="1"/>
  <c r="B30" i="158" l="1"/>
  <c r="B29"/>
  <c r="B23"/>
  <c r="B24" s="1"/>
  <c r="B19"/>
  <c r="C14"/>
  <c r="C12"/>
  <c r="B6"/>
  <c r="B7" s="1"/>
  <c r="B18" l="1"/>
  <c r="B9"/>
  <c r="B27"/>
  <c r="B28"/>
  <c r="B26"/>
  <c r="B20" l="1"/>
  <c r="C18"/>
  <c r="C20" s="1"/>
  <c r="C33" i="134" l="1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B19"/>
  <c r="C17"/>
  <c r="C19" l="1"/>
  <c r="C32"/>
  <c r="C34" s="1"/>
  <c r="B29" i="133"/>
  <c r="B28"/>
  <c r="B23"/>
  <c r="B22"/>
  <c r="B18"/>
  <c r="B33" s="1"/>
  <c r="B34" s="1"/>
  <c r="C11"/>
  <c r="C13" s="1"/>
  <c r="B6"/>
  <c r="B8" s="1"/>
  <c r="B5"/>
  <c r="B17" l="1"/>
  <c r="B26"/>
  <c r="B25"/>
  <c r="B27"/>
  <c r="B19" l="1"/>
  <c r="C17"/>
  <c r="C19" l="1"/>
  <c r="C32"/>
  <c r="C34" s="1"/>
  <c r="C33" i="132"/>
  <c r="B22"/>
  <c r="B23" s="1"/>
  <c r="B18"/>
  <c r="B33" s="1"/>
  <c r="B17"/>
  <c r="B32" s="1"/>
  <c r="B34" s="1"/>
  <c r="B8"/>
  <c r="C17" l="1"/>
  <c r="C32" s="1"/>
  <c r="C34" s="1"/>
  <c r="B19"/>
  <c r="B33" i="131"/>
  <c r="B34" s="1"/>
  <c r="B29"/>
  <c r="B28"/>
  <c r="B22"/>
  <c r="B23" s="1"/>
  <c r="B18"/>
  <c r="C13"/>
  <c r="C11"/>
  <c r="B5"/>
  <c r="B6" s="1"/>
  <c r="B17" l="1"/>
  <c r="B8"/>
  <c r="B26"/>
  <c r="B27"/>
  <c r="B25"/>
  <c r="B19" l="1"/>
  <c r="C17"/>
  <c r="C19" l="1"/>
  <c r="C32"/>
  <c r="C34" s="1"/>
  <c r="C33" i="130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C17"/>
  <c r="B19"/>
  <c r="C19" l="1"/>
  <c r="C32"/>
  <c r="C34" s="1"/>
  <c r="B29" i="129"/>
  <c r="B28"/>
  <c r="B22"/>
  <c r="B23" s="1"/>
  <c r="B18"/>
  <c r="B33" s="1"/>
  <c r="C11"/>
  <c r="C13" s="1"/>
  <c r="B5"/>
  <c r="B6" s="1"/>
  <c r="B27" l="1"/>
  <c r="B25"/>
  <c r="B26"/>
  <c r="B8"/>
  <c r="B17"/>
  <c r="B19" l="1"/>
  <c r="C17"/>
  <c r="C19" l="1"/>
  <c r="C32"/>
  <c r="C34" s="1"/>
  <c r="C33" i="128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B19"/>
  <c r="C17"/>
  <c r="C19" l="1"/>
  <c r="C32"/>
  <c r="C34" s="1"/>
  <c r="B29" i="127"/>
  <c r="B28"/>
  <c r="B22"/>
  <c r="B23" s="1"/>
  <c r="B18"/>
  <c r="B33" s="1"/>
  <c r="C13"/>
  <c r="C11"/>
  <c r="B5"/>
  <c r="B6" s="1"/>
  <c r="B17" l="1"/>
  <c r="B8"/>
  <c r="B27"/>
  <c r="B25"/>
  <c r="B26"/>
  <c r="B32" l="1"/>
  <c r="B19"/>
  <c r="C17"/>
  <c r="C19" s="1"/>
  <c r="B34" l="1"/>
  <c r="C32"/>
  <c r="C34" s="1"/>
  <c r="B29" i="126" l="1"/>
  <c r="B28"/>
  <c r="B22"/>
  <c r="B23" s="1"/>
  <c r="B18"/>
  <c r="B33" s="1"/>
  <c r="B34" s="1"/>
  <c r="C11"/>
  <c r="C13" s="1"/>
  <c r="B6"/>
  <c r="B8" s="1"/>
  <c r="B5"/>
  <c r="B26" l="1"/>
  <c r="B27"/>
  <c r="B25"/>
  <c r="B17"/>
  <c r="B19" l="1"/>
  <c r="C17"/>
  <c r="C19" l="1"/>
  <c r="C32"/>
  <c r="C34" s="1"/>
  <c r="C33" i="125" l="1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C17"/>
  <c r="B19"/>
  <c r="C19" l="1"/>
  <c r="C32"/>
  <c r="C34" s="1"/>
  <c r="C33" i="124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B19"/>
  <c r="C17"/>
  <c r="C19" l="1"/>
  <c r="C32"/>
  <c r="C34" s="1"/>
  <c r="B29" i="123"/>
  <c r="B28"/>
  <c r="B22"/>
  <c r="B23" s="1"/>
  <c r="B18"/>
  <c r="B33" s="1"/>
  <c r="C13"/>
  <c r="C11"/>
  <c r="B5"/>
  <c r="B6" s="1"/>
  <c r="B17" l="1"/>
  <c r="B8"/>
  <c r="B27"/>
  <c r="B25"/>
  <c r="B26"/>
  <c r="B32" l="1"/>
  <c r="B34" s="1"/>
  <c r="B19"/>
  <c r="C17"/>
  <c r="C19" l="1"/>
  <c r="C32"/>
  <c r="C34" s="1"/>
  <c r="C33" i="122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C17"/>
  <c r="B19"/>
  <c r="C19" l="1"/>
  <c r="C32"/>
  <c r="C34" s="1"/>
  <c r="C33" i="121"/>
  <c r="B29"/>
  <c r="B28"/>
  <c r="B22"/>
  <c r="B23" s="1"/>
  <c r="B18"/>
  <c r="C13"/>
  <c r="B6"/>
  <c r="B17" s="1"/>
  <c r="B5"/>
  <c r="B27" l="1"/>
  <c r="B25"/>
  <c r="B26"/>
  <c r="B19"/>
  <c r="C17"/>
  <c r="C19" s="1"/>
  <c r="B8"/>
  <c r="C32" l="1"/>
  <c r="C34" s="1"/>
  <c r="C33" i="120" l="1"/>
  <c r="B29"/>
  <c r="B28"/>
  <c r="B22"/>
  <c r="B23" s="1"/>
  <c r="B18"/>
  <c r="C11"/>
  <c r="C13" s="1"/>
  <c r="B6"/>
  <c r="B8" s="1"/>
  <c r="B5"/>
  <c r="B27" l="1"/>
  <c r="B25"/>
  <c r="B26"/>
  <c r="B17"/>
  <c r="B19" l="1"/>
  <c r="C17"/>
  <c r="C19" l="1"/>
  <c r="C32"/>
  <c r="C34" s="1"/>
  <c r="B29" i="119"/>
  <c r="B28"/>
  <c r="B22"/>
  <c r="B23" s="1"/>
  <c r="B18"/>
  <c r="B33" s="1"/>
  <c r="C13"/>
  <c r="C11"/>
  <c r="B5"/>
  <c r="B6" s="1"/>
  <c r="B27" l="1"/>
  <c r="B25"/>
  <c r="B26"/>
  <c r="B8"/>
  <c r="B17"/>
  <c r="B19" l="1"/>
  <c r="C17"/>
  <c r="B32"/>
  <c r="B34" s="1"/>
  <c r="C19" l="1"/>
  <c r="C32"/>
  <c r="C34" s="1"/>
  <c r="B29" i="118"/>
  <c r="B28"/>
  <c r="B23"/>
  <c r="B22"/>
  <c r="B18"/>
  <c r="B33" s="1"/>
  <c r="C11"/>
  <c r="C13" s="1"/>
  <c r="B6"/>
  <c r="B8" s="1"/>
  <c r="B5"/>
  <c r="B17" l="1"/>
  <c r="B26"/>
  <c r="B25"/>
  <c r="B27"/>
  <c r="B19" l="1"/>
  <c r="C17"/>
  <c r="B32"/>
  <c r="B34" s="1"/>
  <c r="C19" l="1"/>
  <c r="C32"/>
  <c r="C34" s="1"/>
  <c r="C33" i="117"/>
  <c r="B29"/>
  <c r="B28"/>
  <c r="B22"/>
  <c r="B23" s="1"/>
  <c r="B18"/>
  <c r="B33" s="1"/>
  <c r="B34" s="1"/>
  <c r="C11"/>
  <c r="C13" s="1"/>
  <c r="B5"/>
  <c r="B6" s="1"/>
  <c r="B8" l="1"/>
  <c r="B17"/>
  <c r="B27"/>
  <c r="B25"/>
  <c r="B26"/>
  <c r="B19" l="1"/>
  <c r="C17"/>
  <c r="C19" l="1"/>
  <c r="C32"/>
  <c r="C34" s="1"/>
  <c r="C33" i="116"/>
  <c r="B29"/>
  <c r="B28"/>
  <c r="B22"/>
  <c r="B23" s="1"/>
  <c r="B18"/>
  <c r="B33" s="1"/>
  <c r="C13"/>
  <c r="C11"/>
  <c r="B5"/>
  <c r="B6" s="1"/>
  <c r="B17" l="1"/>
  <c r="B8"/>
  <c r="B26"/>
  <c r="B27"/>
  <c r="B25"/>
  <c r="B32" l="1"/>
  <c r="B34" s="1"/>
  <c r="B19"/>
  <c r="C17"/>
  <c r="C19" l="1"/>
  <c r="C32"/>
  <c r="C34" s="1"/>
  <c r="C33" i="115"/>
  <c r="B29"/>
  <c r="B28"/>
  <c r="B23"/>
  <c r="B26" s="1"/>
  <c r="B22"/>
  <c r="B18"/>
  <c r="B33" s="1"/>
  <c r="C11"/>
  <c r="C13" s="1"/>
  <c r="B6"/>
  <c r="B17" s="1"/>
  <c r="B5"/>
  <c r="B32" l="1"/>
  <c r="B34" s="1"/>
  <c r="B19"/>
  <c r="C17"/>
  <c r="C19" s="1"/>
  <c r="B8"/>
  <c r="B25"/>
  <c r="B27"/>
  <c r="C32"/>
  <c r="C34" s="1"/>
  <c r="B29" i="114" l="1"/>
  <c r="B28"/>
  <c r="B22"/>
  <c r="B23" s="1"/>
  <c r="B18"/>
  <c r="B33" s="1"/>
  <c r="C13"/>
  <c r="C11"/>
  <c r="B5"/>
  <c r="B6" s="1"/>
  <c r="B8" l="1"/>
  <c r="B17"/>
  <c r="B27"/>
  <c r="B25"/>
  <c r="B26"/>
  <c r="B19" l="1"/>
  <c r="C17"/>
  <c r="B32"/>
  <c r="B34" s="1"/>
  <c r="C19" l="1"/>
  <c r="C32"/>
  <c r="C34" s="1"/>
  <c r="B29" i="113" l="1"/>
  <c r="B28"/>
  <c r="B22"/>
  <c r="B23" s="1"/>
  <c r="B18"/>
  <c r="B33" s="1"/>
  <c r="C13"/>
  <c r="C11"/>
  <c r="B5"/>
  <c r="B6" s="1"/>
  <c r="B8" l="1"/>
  <c r="B17"/>
  <c r="B27"/>
  <c r="B25"/>
  <c r="B26"/>
  <c r="B19" l="1"/>
  <c r="C17"/>
  <c r="C19" s="1"/>
  <c r="B32"/>
  <c r="B34" l="1"/>
  <c r="C32"/>
  <c r="C34" s="1"/>
  <c r="B29" i="112"/>
  <c r="B28"/>
  <c r="B22"/>
  <c r="B23" s="1"/>
  <c r="B18"/>
  <c r="B33" s="1"/>
  <c r="C13"/>
  <c r="C11"/>
  <c r="B5"/>
  <c r="B6" s="1"/>
  <c r="B8" l="1"/>
  <c r="B17"/>
  <c r="B27"/>
  <c r="B25"/>
  <c r="B26"/>
  <c r="B19" l="1"/>
  <c r="C17"/>
  <c r="B32"/>
  <c r="B34" s="1"/>
  <c r="C19" l="1"/>
  <c r="C32"/>
  <c r="C34" s="1"/>
  <c r="C33" i="111"/>
  <c r="B29"/>
  <c r="B28"/>
  <c r="B22"/>
  <c r="B23" s="1"/>
  <c r="B18"/>
  <c r="B33" s="1"/>
  <c r="C11"/>
  <c r="C13" s="1"/>
  <c r="B6"/>
  <c r="B17" s="1"/>
  <c r="B5"/>
  <c r="B32" l="1"/>
  <c r="B34" s="1"/>
  <c r="B19"/>
  <c r="C17"/>
  <c r="C19" s="1"/>
  <c r="B26"/>
  <c r="C32"/>
  <c r="C34" s="1"/>
  <c r="B27"/>
  <c r="B25"/>
  <c r="B8"/>
  <c r="B29" i="110" l="1"/>
  <c r="B28"/>
  <c r="B22"/>
  <c r="B23" s="1"/>
  <c r="B18"/>
  <c r="C13"/>
  <c r="C11"/>
  <c r="B5"/>
  <c r="B6" s="1"/>
  <c r="B29" i="109"/>
  <c r="B28"/>
  <c r="B22"/>
  <c r="B23" s="1"/>
  <c r="B18"/>
  <c r="C13"/>
  <c r="C11"/>
  <c r="B5"/>
  <c r="B6" s="1"/>
  <c r="B29" i="108"/>
  <c r="B28"/>
  <c r="B22"/>
  <c r="B23" s="1"/>
  <c r="B18"/>
  <c r="C11"/>
  <c r="C13" s="1"/>
  <c r="B5"/>
  <c r="B6" s="1"/>
  <c r="B29" i="107"/>
  <c r="B28"/>
  <c r="B23"/>
  <c r="B22"/>
  <c r="B18"/>
  <c r="C11"/>
  <c r="C13" s="1"/>
  <c r="B6"/>
  <c r="B17" s="1"/>
  <c r="B5"/>
  <c r="B29" i="106"/>
  <c r="B28"/>
  <c r="B23"/>
  <c r="B22"/>
  <c r="B18"/>
  <c r="C11"/>
  <c r="C13" s="1"/>
  <c r="B5"/>
  <c r="B6" s="1"/>
  <c r="B8" s="1"/>
  <c r="B29" i="105"/>
  <c r="B28"/>
  <c r="B22"/>
  <c r="B23" s="1"/>
  <c r="B18"/>
  <c r="C11"/>
  <c r="C13" s="1"/>
  <c r="B5"/>
  <c r="B6" s="1"/>
  <c r="B17" i="110" l="1"/>
  <c r="B8"/>
  <c r="B26"/>
  <c r="B27"/>
  <c r="B25"/>
  <c r="B26" i="109"/>
  <c r="B27"/>
  <c r="B25"/>
  <c r="B17"/>
  <c r="B8"/>
  <c r="B26" i="108"/>
  <c r="B27"/>
  <c r="B25"/>
  <c r="B17"/>
  <c r="B8"/>
  <c r="B19" i="107"/>
  <c r="C17"/>
  <c r="C19" s="1"/>
  <c r="B8"/>
  <c r="B25"/>
  <c r="B27"/>
  <c r="B26"/>
  <c r="B17" i="106"/>
  <c r="B25"/>
  <c r="B27"/>
  <c r="B26"/>
  <c r="B26" i="105"/>
  <c r="B25"/>
  <c r="B27"/>
  <c r="B17"/>
  <c r="B8"/>
  <c r="B29" i="104"/>
  <c r="B28"/>
  <c r="B22"/>
  <c r="B23" s="1"/>
  <c r="B18"/>
  <c r="C11"/>
  <c r="C13" s="1"/>
  <c r="B5"/>
  <c r="B6" s="1"/>
  <c r="B29" i="103"/>
  <c r="B28"/>
  <c r="B22"/>
  <c r="B23" s="1"/>
  <c r="B18"/>
  <c r="C11"/>
  <c r="C13" s="1"/>
  <c r="B5"/>
  <c r="B6" s="1"/>
  <c r="B29" i="102"/>
  <c r="B28"/>
  <c r="B22"/>
  <c r="B23" s="1"/>
  <c r="B18"/>
  <c r="C13"/>
  <c r="C11"/>
  <c r="B5"/>
  <c r="B6" s="1"/>
  <c r="B29" i="101"/>
  <c r="B28"/>
  <c r="B22"/>
  <c r="B23" s="1"/>
  <c r="B18"/>
  <c r="C11"/>
  <c r="C13" s="1"/>
  <c r="B5"/>
  <c r="B6" s="1"/>
  <c r="B29" i="100"/>
  <c r="B28"/>
  <c r="B22"/>
  <c r="B23" s="1"/>
  <c r="B18"/>
  <c r="C11"/>
  <c r="C13" s="1"/>
  <c r="B5"/>
  <c r="B6" s="1"/>
  <c r="B29" i="99"/>
  <c r="B28"/>
  <c r="B22"/>
  <c r="B23" s="1"/>
  <c r="B18"/>
  <c r="C11"/>
  <c r="C13" s="1"/>
  <c r="B5"/>
  <c r="B6" s="1"/>
  <c r="B29" i="98"/>
  <c r="B28"/>
  <c r="B22"/>
  <c r="B23" s="1"/>
  <c r="B18"/>
  <c r="C13"/>
  <c r="C11"/>
  <c r="B5"/>
  <c r="B6" s="1"/>
  <c r="B29" i="97"/>
  <c r="B28"/>
  <c r="B22"/>
  <c r="B23" s="1"/>
  <c r="B18"/>
  <c r="C11"/>
  <c r="C13" s="1"/>
  <c r="B5"/>
  <c r="B6" s="1"/>
  <c r="B29" i="96"/>
  <c r="B28"/>
  <c r="B22"/>
  <c r="B23" s="1"/>
  <c r="B18"/>
  <c r="C11"/>
  <c r="C13" s="1"/>
  <c r="B5"/>
  <c r="B6" s="1"/>
  <c r="B29" i="95"/>
  <c r="B28"/>
  <c r="B22"/>
  <c r="B23" s="1"/>
  <c r="B18"/>
  <c r="C13"/>
  <c r="C11"/>
  <c r="B5"/>
  <c r="B6" s="1"/>
  <c r="B29" i="94"/>
  <c r="B28"/>
  <c r="B22"/>
  <c r="B23" s="1"/>
  <c r="B18"/>
  <c r="C13"/>
  <c r="C11"/>
  <c r="B5"/>
  <c r="B6" s="1"/>
  <c r="B29" i="93"/>
  <c r="B28"/>
  <c r="B22"/>
  <c r="B23" s="1"/>
  <c r="B18"/>
  <c r="C11"/>
  <c r="C13" s="1"/>
  <c r="B5"/>
  <c r="B6" s="1"/>
  <c r="B29" i="92"/>
  <c r="B28"/>
  <c r="B22"/>
  <c r="B23" s="1"/>
  <c r="B18"/>
  <c r="C13"/>
  <c r="C11"/>
  <c r="B5"/>
  <c r="B6" s="1"/>
  <c r="B29" i="91"/>
  <c r="B28"/>
  <c r="B22"/>
  <c r="B23" s="1"/>
  <c r="B18"/>
  <c r="C11"/>
  <c r="C13" s="1"/>
  <c r="B5"/>
  <c r="B6" s="1"/>
  <c r="B29" i="90"/>
  <c r="B28"/>
  <c r="B22"/>
  <c r="B23" s="1"/>
  <c r="B18"/>
  <c r="C13"/>
  <c r="C11"/>
  <c r="B5"/>
  <c r="B6" s="1"/>
  <c r="B29" i="89"/>
  <c r="B28"/>
  <c r="B22"/>
  <c r="B23" s="1"/>
  <c r="B18"/>
  <c r="C13"/>
  <c r="C11"/>
  <c r="B5"/>
  <c r="B6" s="1"/>
  <c r="B29" i="88"/>
  <c r="B28"/>
  <c r="B22"/>
  <c r="B23" s="1"/>
  <c r="B18"/>
  <c r="C13"/>
  <c r="C11"/>
  <c r="B5"/>
  <c r="B6" s="1"/>
  <c r="B29" i="87"/>
  <c r="B28"/>
  <c r="B22"/>
  <c r="B23" s="1"/>
  <c r="B18"/>
  <c r="C13"/>
  <c r="C11"/>
  <c r="B5"/>
  <c r="B6" s="1"/>
  <c r="B29" i="86"/>
  <c r="B28"/>
  <c r="B22"/>
  <c r="B23" s="1"/>
  <c r="B18"/>
  <c r="C11"/>
  <c r="C13" s="1"/>
  <c r="B5"/>
  <c r="B6" s="1"/>
  <c r="B29" i="85"/>
  <c r="B28"/>
  <c r="B22"/>
  <c r="B23" s="1"/>
  <c r="B18"/>
  <c r="C11"/>
  <c r="C13" s="1"/>
  <c r="B5"/>
  <c r="B6" s="1"/>
  <c r="B29" i="84"/>
  <c r="B28"/>
  <c r="B22"/>
  <c r="B23" s="1"/>
  <c r="B18"/>
  <c r="C11"/>
  <c r="C13" s="1"/>
  <c r="B5"/>
  <c r="B6" s="1"/>
  <c r="B29" i="83"/>
  <c r="B28"/>
  <c r="B22"/>
  <c r="B23" s="1"/>
  <c r="B18"/>
  <c r="C13"/>
  <c r="C11"/>
  <c r="B5"/>
  <c r="B6" s="1"/>
  <c r="B29" i="82"/>
  <c r="B28"/>
  <c r="B22"/>
  <c r="B23" s="1"/>
  <c r="B18"/>
  <c r="C11"/>
  <c r="C13" s="1"/>
  <c r="B5"/>
  <c r="B6" s="1"/>
  <c r="B29" i="81"/>
  <c r="B28"/>
  <c r="B22"/>
  <c r="B23" s="1"/>
  <c r="B18"/>
  <c r="C13"/>
  <c r="C11"/>
  <c r="B5"/>
  <c r="B6" s="1"/>
  <c r="B29" i="80"/>
  <c r="B28"/>
  <c r="B22"/>
  <c r="B23" s="1"/>
  <c r="B18"/>
  <c r="C13"/>
  <c r="C11"/>
  <c r="B5"/>
  <c r="B6" s="1"/>
  <c r="B29" i="79"/>
  <c r="B28"/>
  <c r="B22"/>
  <c r="B23" s="1"/>
  <c r="B18"/>
  <c r="C13"/>
  <c r="C11"/>
  <c r="B5"/>
  <c r="B6" s="1"/>
  <c r="B29" i="78"/>
  <c r="B28"/>
  <c r="B22"/>
  <c r="B23" s="1"/>
  <c r="B18"/>
  <c r="C11"/>
  <c r="C13" s="1"/>
  <c r="B5"/>
  <c r="B6" s="1"/>
  <c r="B29" i="77"/>
  <c r="B28"/>
  <c r="B22"/>
  <c r="B23" s="1"/>
  <c r="B18"/>
  <c r="C13"/>
  <c r="C11"/>
  <c r="B5"/>
  <c r="B6" s="1"/>
  <c r="B29" i="76"/>
  <c r="B28"/>
  <c r="B22"/>
  <c r="B23" s="1"/>
  <c r="B18"/>
  <c r="C11"/>
  <c r="C13" s="1"/>
  <c r="B5"/>
  <c r="B6" s="1"/>
  <c r="B29" i="75"/>
  <c r="B28"/>
  <c r="B22"/>
  <c r="B23" s="1"/>
  <c r="B18"/>
  <c r="C13"/>
  <c r="C11"/>
  <c r="B5"/>
  <c r="B6" s="1"/>
  <c r="B29" i="74"/>
  <c r="B28"/>
  <c r="B22"/>
  <c r="B23" s="1"/>
  <c r="B18"/>
  <c r="C13"/>
  <c r="C11"/>
  <c r="B5"/>
  <c r="B6" s="1"/>
  <c r="B29" i="73"/>
  <c r="B28"/>
  <c r="B22"/>
  <c r="B23" s="1"/>
  <c r="B18"/>
  <c r="C11"/>
  <c r="C13" s="1"/>
  <c r="B5"/>
  <c r="B6" s="1"/>
  <c r="B17" s="1"/>
  <c r="B29" i="72"/>
  <c r="B28"/>
  <c r="B22"/>
  <c r="B23" s="1"/>
  <c r="B18"/>
  <c r="C13"/>
  <c r="C11"/>
  <c r="B5"/>
  <c r="B6" s="1"/>
  <c r="B29" i="71"/>
  <c r="B28"/>
  <c r="B22"/>
  <c r="B23" s="1"/>
  <c r="B18"/>
  <c r="C13"/>
  <c r="C11"/>
  <c r="B5"/>
  <c r="B6" s="1"/>
  <c r="B29" i="70"/>
  <c r="B28"/>
  <c r="B22"/>
  <c r="B23" s="1"/>
  <c r="B18"/>
  <c r="C13"/>
  <c r="C11"/>
  <c r="B5"/>
  <c r="B6" s="1"/>
  <c r="B29" i="69"/>
  <c r="B28"/>
  <c r="B22"/>
  <c r="B23" s="1"/>
  <c r="B18"/>
  <c r="C11"/>
  <c r="C13" s="1"/>
  <c r="B5"/>
  <c r="B6" s="1"/>
  <c r="B29" i="68"/>
  <c r="B28"/>
  <c r="B22"/>
  <c r="B23" s="1"/>
  <c r="B18"/>
  <c r="C11"/>
  <c r="C13" s="1"/>
  <c r="B5"/>
  <c r="B6" s="1"/>
  <c r="B29" i="67"/>
  <c r="B28"/>
  <c r="B23"/>
  <c r="B22"/>
  <c r="B18"/>
  <c r="C11"/>
  <c r="C13" s="1"/>
  <c r="B6"/>
  <c r="B17" s="1"/>
  <c r="B5"/>
  <c r="B29" i="66"/>
  <c r="B28"/>
  <c r="B22"/>
  <c r="B23" s="1"/>
  <c r="B18"/>
  <c r="C13"/>
  <c r="C11"/>
  <c r="B5"/>
  <c r="B6" s="1"/>
  <c r="B29" i="65"/>
  <c r="B28"/>
  <c r="B22"/>
  <c r="B23" s="1"/>
  <c r="B18"/>
  <c r="C11"/>
  <c r="C13" s="1"/>
  <c r="B5"/>
  <c r="B6" s="1"/>
  <c r="B29" i="64"/>
  <c r="B28"/>
  <c r="B22"/>
  <c r="B23" s="1"/>
  <c r="B18"/>
  <c r="C13"/>
  <c r="C11"/>
  <c r="B5"/>
  <c r="B6" s="1"/>
  <c r="B29" i="63"/>
  <c r="B28"/>
  <c r="B22"/>
  <c r="B23" s="1"/>
  <c r="B18"/>
  <c r="C13"/>
  <c r="C11"/>
  <c r="B5"/>
  <c r="B6" s="1"/>
  <c r="B29" i="62"/>
  <c r="B28"/>
  <c r="B22"/>
  <c r="B23" s="1"/>
  <c r="B18"/>
  <c r="C11"/>
  <c r="C13" s="1"/>
  <c r="B6"/>
  <c r="B17" s="1"/>
  <c r="B5"/>
  <c r="B29" i="61"/>
  <c r="B28"/>
  <c r="B22"/>
  <c r="B23" s="1"/>
  <c r="B18"/>
  <c r="C11"/>
  <c r="C13" s="1"/>
  <c r="B5"/>
  <c r="B6" s="1"/>
  <c r="B29" i="60"/>
  <c r="B28"/>
  <c r="B22"/>
  <c r="B23" s="1"/>
  <c r="B18"/>
  <c r="C13"/>
  <c r="C11"/>
  <c r="B5"/>
  <c r="B6" s="1"/>
  <c r="B29" i="59"/>
  <c r="B28"/>
  <c r="B22"/>
  <c r="B23" s="1"/>
  <c r="B18"/>
  <c r="C13"/>
  <c r="C11"/>
  <c r="B5"/>
  <c r="B6" s="1"/>
  <c r="B29" i="58"/>
  <c r="B28"/>
  <c r="B22"/>
  <c r="B23" s="1"/>
  <c r="B18"/>
  <c r="C13"/>
  <c r="C11"/>
  <c r="B5"/>
  <c r="B6" s="1"/>
  <c r="B29" i="57"/>
  <c r="B28"/>
  <c r="B22"/>
  <c r="B23" s="1"/>
  <c r="B18"/>
  <c r="C13"/>
  <c r="C11"/>
  <c r="B5"/>
  <c r="B6" s="1"/>
  <c r="B29" i="56"/>
  <c r="B28"/>
  <c r="B22"/>
  <c r="B23" s="1"/>
  <c r="B18"/>
  <c r="C13"/>
  <c r="C11"/>
  <c r="B5"/>
  <c r="B6" s="1"/>
  <c r="B29" i="55"/>
  <c r="B28"/>
  <c r="B22"/>
  <c r="B23" s="1"/>
  <c r="B18"/>
  <c r="C13"/>
  <c r="C11"/>
  <c r="B5"/>
  <c r="B6" s="1"/>
  <c r="B5" i="53"/>
  <c r="B6" s="1"/>
  <c r="B29" i="54"/>
  <c r="B28"/>
  <c r="B22"/>
  <c r="B23" s="1"/>
  <c r="B18"/>
  <c r="C13"/>
  <c r="C11"/>
  <c r="B5"/>
  <c r="B6" s="1"/>
  <c r="B29" i="53"/>
  <c r="B28"/>
  <c r="B22"/>
  <c r="B23" s="1"/>
  <c r="B18"/>
  <c r="C11"/>
  <c r="C13" s="1"/>
  <c r="B29" i="52"/>
  <c r="B28"/>
  <c r="B22"/>
  <c r="B23" s="1"/>
  <c r="B18"/>
  <c r="C11"/>
  <c r="C13" s="1"/>
  <c r="B5"/>
  <c r="B6" s="1"/>
  <c r="B29" i="51"/>
  <c r="B28"/>
  <c r="B22"/>
  <c r="B23" s="1"/>
  <c r="B18"/>
  <c r="C13"/>
  <c r="C11"/>
  <c r="B5"/>
  <c r="B6" s="1"/>
  <c r="B29" i="50"/>
  <c r="B28"/>
  <c r="B22"/>
  <c r="B23" s="1"/>
  <c r="B18"/>
  <c r="C13"/>
  <c r="C11"/>
  <c r="B5"/>
  <c r="B6" s="1"/>
  <c r="B29" i="49"/>
  <c r="B28"/>
  <c r="B22"/>
  <c r="B23" s="1"/>
  <c r="B18"/>
  <c r="C13"/>
  <c r="C11"/>
  <c r="B5"/>
  <c r="B6" s="1"/>
  <c r="B29" i="48"/>
  <c r="B28"/>
  <c r="B22"/>
  <c r="B23" s="1"/>
  <c r="B18"/>
  <c r="C13"/>
  <c r="C11"/>
  <c r="B5"/>
  <c r="B6" s="1"/>
  <c r="B29" i="47"/>
  <c r="B28"/>
  <c r="B22"/>
  <c r="B23" s="1"/>
  <c r="B18"/>
  <c r="C13"/>
  <c r="C11"/>
  <c r="B5"/>
  <c r="B6" s="1"/>
  <c r="B29" i="46"/>
  <c r="B28"/>
  <c r="B22"/>
  <c r="B23" s="1"/>
  <c r="B18"/>
  <c r="C11"/>
  <c r="C13" s="1"/>
  <c r="B5"/>
  <c r="B6" s="1"/>
  <c r="B29" i="45"/>
  <c r="B28"/>
  <c r="B22"/>
  <c r="B23" s="1"/>
  <c r="B18"/>
  <c r="C11"/>
  <c r="C13" s="1"/>
  <c r="B5"/>
  <c r="B6" s="1"/>
  <c r="B29" i="44"/>
  <c r="B28"/>
  <c r="B22"/>
  <c r="B23" s="1"/>
  <c r="B18"/>
  <c r="C13"/>
  <c r="C11"/>
  <c r="B5"/>
  <c r="B6" s="1"/>
  <c r="B29" i="43"/>
  <c r="B28"/>
  <c r="B23"/>
  <c r="B22"/>
  <c r="B18"/>
  <c r="C11"/>
  <c r="C13" s="1"/>
  <c r="B6"/>
  <c r="B17" s="1"/>
  <c r="B5"/>
  <c r="B29" i="42"/>
  <c r="B28"/>
  <c r="B22"/>
  <c r="B23" s="1"/>
  <c r="B27" s="1"/>
  <c r="B18"/>
  <c r="C11"/>
  <c r="C13" s="1"/>
  <c r="B5"/>
  <c r="B6" s="1"/>
  <c r="B8" s="1"/>
  <c r="B29" i="41"/>
  <c r="B28"/>
  <c r="B22"/>
  <c r="B23" s="1"/>
  <c r="B27" s="1"/>
  <c r="B18"/>
  <c r="C11"/>
  <c r="C13" s="1"/>
  <c r="B5"/>
  <c r="B6" s="1"/>
  <c r="B8" s="1"/>
  <c r="B29" i="40"/>
  <c r="B28"/>
  <c r="B22"/>
  <c r="B23" s="1"/>
  <c r="B18"/>
  <c r="C11"/>
  <c r="C13" s="1"/>
  <c r="B5"/>
  <c r="B6" s="1"/>
  <c r="B29" i="38"/>
  <c r="B28"/>
  <c r="B22"/>
  <c r="B23" s="1"/>
  <c r="B18"/>
  <c r="C11"/>
  <c r="C13" s="1"/>
  <c r="B5"/>
  <c r="B6" s="1"/>
  <c r="B29" i="37"/>
  <c r="B28"/>
  <c r="B22"/>
  <c r="B23" s="1"/>
  <c r="B18"/>
  <c r="C11"/>
  <c r="C13" s="1"/>
  <c r="B5"/>
  <c r="B6" s="1"/>
  <c r="B29" i="36"/>
  <c r="B28"/>
  <c r="B22"/>
  <c r="B23" s="1"/>
  <c r="B18"/>
  <c r="C11"/>
  <c r="C13" s="1"/>
  <c r="B5"/>
  <c r="B6" s="1"/>
  <c r="B29" i="35"/>
  <c r="B28"/>
  <c r="B22"/>
  <c r="B23" s="1"/>
  <c r="B18"/>
  <c r="C11"/>
  <c r="C13" s="1"/>
  <c r="B5"/>
  <c r="B6" s="1"/>
  <c r="B8" s="1"/>
  <c r="B29" i="34"/>
  <c r="B28"/>
  <c r="B22"/>
  <c r="B23" s="1"/>
  <c r="B18"/>
  <c r="C13"/>
  <c r="C11"/>
  <c r="B5"/>
  <c r="B6" s="1"/>
  <c r="B17" i="91" l="1"/>
  <c r="B17" i="93"/>
  <c r="B19" s="1"/>
  <c r="B19" i="110"/>
  <c r="C17"/>
  <c r="B19" i="109"/>
  <c r="C17"/>
  <c r="B17" i="104"/>
  <c r="B19" i="108"/>
  <c r="C17"/>
  <c r="C32" i="107"/>
  <c r="C34" s="1"/>
  <c r="B19" i="106"/>
  <c r="C17"/>
  <c r="B19" i="105"/>
  <c r="C17"/>
  <c r="B19" i="104"/>
  <c r="C17"/>
  <c r="C19" s="1"/>
  <c r="B8"/>
  <c r="B25"/>
  <c r="B27"/>
  <c r="B26"/>
  <c r="B17" i="103"/>
  <c r="B8"/>
  <c r="B26"/>
  <c r="B27"/>
  <c r="B25"/>
  <c r="B17" i="102"/>
  <c r="B8"/>
  <c r="B26"/>
  <c r="B27"/>
  <c r="B25"/>
  <c r="B17" i="100"/>
  <c r="B19" s="1"/>
  <c r="B17" i="101"/>
  <c r="B8"/>
  <c r="B26"/>
  <c r="B27"/>
  <c r="B25"/>
  <c r="B17" i="99"/>
  <c r="C17" i="100"/>
  <c r="C19" s="1"/>
  <c r="B8"/>
  <c r="B25"/>
  <c r="B27"/>
  <c r="B26"/>
  <c r="B19" i="99"/>
  <c r="C17"/>
  <c r="C19" s="1"/>
  <c r="B8"/>
  <c r="B25"/>
  <c r="B27"/>
  <c r="B26"/>
  <c r="B17" i="98"/>
  <c r="B8"/>
  <c r="B26"/>
  <c r="B27"/>
  <c r="B25"/>
  <c r="B17" i="97"/>
  <c r="B8"/>
  <c r="B26"/>
  <c r="B27"/>
  <c r="B25"/>
  <c r="B26" i="96"/>
  <c r="B27"/>
  <c r="B25"/>
  <c r="B17"/>
  <c r="B8"/>
  <c r="B17" i="95"/>
  <c r="B8"/>
  <c r="B26"/>
  <c r="B27"/>
  <c r="B25"/>
  <c r="B17" i="94"/>
  <c r="B8"/>
  <c r="B26"/>
  <c r="B27"/>
  <c r="B25"/>
  <c r="B26" i="93"/>
  <c r="B27"/>
  <c r="B25"/>
  <c r="C17"/>
  <c r="C19" s="1"/>
  <c r="B8"/>
  <c r="B17" i="92"/>
  <c r="B8"/>
  <c r="B26"/>
  <c r="B27"/>
  <c r="B25"/>
  <c r="B26" i="91"/>
  <c r="B27"/>
  <c r="B25"/>
  <c r="B19"/>
  <c r="C17"/>
  <c r="C19" s="1"/>
  <c r="B8"/>
  <c r="B17" i="90"/>
  <c r="B8"/>
  <c r="B26"/>
  <c r="B27"/>
  <c r="B25"/>
  <c r="B17" i="89"/>
  <c r="B8"/>
  <c r="B26"/>
  <c r="B27"/>
  <c r="B25"/>
  <c r="B17" i="88"/>
  <c r="B8"/>
  <c r="B26"/>
  <c r="B27"/>
  <c r="B25"/>
  <c r="B17" i="87"/>
  <c r="B8"/>
  <c r="B26"/>
  <c r="B27"/>
  <c r="B25"/>
  <c r="B17" i="85"/>
  <c r="B26" i="86"/>
  <c r="B27"/>
  <c r="B25"/>
  <c r="B17"/>
  <c r="B8"/>
  <c r="B19" i="85"/>
  <c r="C17"/>
  <c r="C19" s="1"/>
  <c r="B8"/>
  <c r="B25"/>
  <c r="B27"/>
  <c r="B26"/>
  <c r="B17" i="84"/>
  <c r="B8"/>
  <c r="B26"/>
  <c r="B27"/>
  <c r="B25"/>
  <c r="B17" i="82"/>
  <c r="B19" s="1"/>
  <c r="B17" i="83"/>
  <c r="B8"/>
  <c r="B26"/>
  <c r="B27"/>
  <c r="B25"/>
  <c r="B26" i="82"/>
  <c r="B27"/>
  <c r="B25"/>
  <c r="B8"/>
  <c r="B17" i="81"/>
  <c r="B8"/>
  <c r="B26"/>
  <c r="B27"/>
  <c r="B25"/>
  <c r="B17" i="80"/>
  <c r="B8"/>
  <c r="B26"/>
  <c r="B27"/>
  <c r="B25"/>
  <c r="B17" i="78"/>
  <c r="B19" s="1"/>
  <c r="B17" i="79"/>
  <c r="B8"/>
  <c r="B26"/>
  <c r="B27"/>
  <c r="B25"/>
  <c r="B26" i="78"/>
  <c r="B27"/>
  <c r="B25"/>
  <c r="C17"/>
  <c r="C19" s="1"/>
  <c r="B8"/>
  <c r="B17" i="77"/>
  <c r="B8"/>
  <c r="B26"/>
  <c r="B27"/>
  <c r="B25"/>
  <c r="B26" i="76"/>
  <c r="B27"/>
  <c r="B25"/>
  <c r="B17"/>
  <c r="B8"/>
  <c r="B17" i="75"/>
  <c r="B8"/>
  <c r="B26"/>
  <c r="B27"/>
  <c r="B25"/>
  <c r="B17" i="74"/>
  <c r="B8"/>
  <c r="B26"/>
  <c r="B27"/>
  <c r="B25"/>
  <c r="B19" i="73"/>
  <c r="C17"/>
  <c r="C19" s="1"/>
  <c r="B8"/>
  <c r="B25"/>
  <c r="B27"/>
  <c r="B26"/>
  <c r="B17" i="72"/>
  <c r="B8"/>
  <c r="B26"/>
  <c r="B27"/>
  <c r="B25"/>
  <c r="B17" i="71"/>
  <c r="B8"/>
  <c r="B26"/>
  <c r="B27"/>
  <c r="B25"/>
  <c r="B17" i="70"/>
  <c r="B8"/>
  <c r="B26"/>
  <c r="B27"/>
  <c r="B25"/>
  <c r="B26" i="69"/>
  <c r="B27"/>
  <c r="B25"/>
  <c r="B17"/>
  <c r="B8"/>
  <c r="B26" i="68"/>
  <c r="B27"/>
  <c r="B25"/>
  <c r="B17"/>
  <c r="B8"/>
  <c r="B19" i="67"/>
  <c r="C17"/>
  <c r="C19" s="1"/>
  <c r="B8"/>
  <c r="B25"/>
  <c r="B27"/>
  <c r="B26"/>
  <c r="B17" i="65"/>
  <c r="C17" s="1"/>
  <c r="C19" s="1"/>
  <c r="B17" i="66"/>
  <c r="B8"/>
  <c r="B26"/>
  <c r="B27"/>
  <c r="B25"/>
  <c r="B19" i="65"/>
  <c r="B8"/>
  <c r="B25"/>
  <c r="B27"/>
  <c r="B26"/>
  <c r="B17" i="64"/>
  <c r="B8"/>
  <c r="B26"/>
  <c r="B27"/>
  <c r="B25"/>
  <c r="B17" i="63"/>
  <c r="B8"/>
  <c r="B26"/>
  <c r="B27"/>
  <c r="B25"/>
  <c r="B17" i="61"/>
  <c r="C17" s="1"/>
  <c r="C19" s="1"/>
  <c r="B26" i="62"/>
  <c r="B27"/>
  <c r="B25"/>
  <c r="B19"/>
  <c r="C17"/>
  <c r="C19" s="1"/>
  <c r="B8"/>
  <c r="B26" i="61"/>
  <c r="B27"/>
  <c r="B25"/>
  <c r="B19"/>
  <c r="B8"/>
  <c r="B17" i="60"/>
  <c r="B8"/>
  <c r="B26"/>
  <c r="B27"/>
  <c r="B25"/>
  <c r="B17" i="59"/>
  <c r="B8"/>
  <c r="B26"/>
  <c r="B27"/>
  <c r="B25"/>
  <c r="B17" i="58"/>
  <c r="B8"/>
  <c r="B26"/>
  <c r="B27"/>
  <c r="B25"/>
  <c r="B17" i="57"/>
  <c r="B8"/>
  <c r="B26"/>
  <c r="B27"/>
  <c r="B25"/>
  <c r="B17" i="56"/>
  <c r="B8"/>
  <c r="B26"/>
  <c r="B27"/>
  <c r="B25"/>
  <c r="B17" i="55"/>
  <c r="B8"/>
  <c r="B26"/>
  <c r="B27"/>
  <c r="B25"/>
  <c r="B17" i="54"/>
  <c r="B8"/>
  <c r="B26"/>
  <c r="B27"/>
  <c r="B25"/>
  <c r="B17" i="52"/>
  <c r="B19" s="1"/>
  <c r="B17" i="53"/>
  <c r="B8"/>
  <c r="B26"/>
  <c r="B27"/>
  <c r="B25"/>
  <c r="B26" i="52"/>
  <c r="B27"/>
  <c r="B25"/>
  <c r="C17"/>
  <c r="C19" s="1"/>
  <c r="B8"/>
  <c r="B17" i="51"/>
  <c r="B8"/>
  <c r="B26"/>
  <c r="B27"/>
  <c r="B25"/>
  <c r="B17" i="50"/>
  <c r="B8"/>
  <c r="B26"/>
  <c r="B27"/>
  <c r="B25"/>
  <c r="B17" i="49"/>
  <c r="B8"/>
  <c r="B26"/>
  <c r="B27"/>
  <c r="B25"/>
  <c r="B17" i="48"/>
  <c r="B8"/>
  <c r="B26"/>
  <c r="B27"/>
  <c r="B25"/>
  <c r="B17" i="47"/>
  <c r="B8"/>
  <c r="B26"/>
  <c r="B27"/>
  <c r="B25"/>
  <c r="B26" i="46"/>
  <c r="B27"/>
  <c r="B25"/>
  <c r="B17"/>
  <c r="B8"/>
  <c r="B17" i="45"/>
  <c r="B26"/>
  <c r="B27"/>
  <c r="B25"/>
  <c r="B19"/>
  <c r="C17"/>
  <c r="C19" s="1"/>
  <c r="B8"/>
  <c r="B26" i="44"/>
  <c r="B27"/>
  <c r="B25"/>
  <c r="B17"/>
  <c r="B8"/>
  <c r="B19" i="43"/>
  <c r="C17"/>
  <c r="C19" s="1"/>
  <c r="B8"/>
  <c r="B25"/>
  <c r="B27"/>
  <c r="B26"/>
  <c r="B17" i="42"/>
  <c r="B26"/>
  <c r="B25"/>
  <c r="B17" i="41"/>
  <c r="B26"/>
  <c r="B25"/>
  <c r="B26" i="40"/>
  <c r="B27"/>
  <c r="B25"/>
  <c r="B17"/>
  <c r="B8"/>
  <c r="B26" i="38"/>
  <c r="B27"/>
  <c r="B25"/>
  <c r="B17"/>
  <c r="B8"/>
  <c r="B17" i="37"/>
  <c r="C17" s="1"/>
  <c r="C19" s="1"/>
  <c r="B26"/>
  <c r="B27"/>
  <c r="B25"/>
  <c r="B19"/>
  <c r="B8"/>
  <c r="B17" i="36"/>
  <c r="C17" s="1"/>
  <c r="C19" s="1"/>
  <c r="B26"/>
  <c r="B27"/>
  <c r="B25"/>
  <c r="B19"/>
  <c r="B8"/>
  <c r="B26" i="35"/>
  <c r="B27"/>
  <c r="B25"/>
  <c r="B17"/>
  <c r="B17" i="34"/>
  <c r="B8"/>
  <c r="B26"/>
  <c r="B27"/>
  <c r="B25"/>
  <c r="C19" i="110" l="1"/>
  <c r="C32"/>
  <c r="C34" s="1"/>
  <c r="C19" i="109"/>
  <c r="C32"/>
  <c r="C34" s="1"/>
  <c r="C32" i="104"/>
  <c r="C34" s="1"/>
  <c r="C19" i="108"/>
  <c r="C32"/>
  <c r="C34" s="1"/>
  <c r="C19" i="106"/>
  <c r="C32"/>
  <c r="C34" s="1"/>
  <c r="C19" i="105"/>
  <c r="C32"/>
  <c r="C34" s="1"/>
  <c r="B19" i="103"/>
  <c r="C17"/>
  <c r="B19" i="102"/>
  <c r="C17"/>
  <c r="B19" i="101"/>
  <c r="C17"/>
  <c r="C32" i="100"/>
  <c r="C34" s="1"/>
  <c r="C32" i="99"/>
  <c r="C34" s="1"/>
  <c r="B19" i="98"/>
  <c r="C17"/>
  <c r="B19" i="97"/>
  <c r="C17"/>
  <c r="B19" i="96"/>
  <c r="C17"/>
  <c r="B19" i="95"/>
  <c r="C17"/>
  <c r="B19" i="94"/>
  <c r="C17"/>
  <c r="C32" i="93"/>
  <c r="C34" s="1"/>
  <c r="B19" i="92"/>
  <c r="C17"/>
  <c r="C32" i="91"/>
  <c r="C34" s="1"/>
  <c r="B19" i="90"/>
  <c r="C17"/>
  <c r="B19" i="89"/>
  <c r="C17"/>
  <c r="B19" i="88"/>
  <c r="C17"/>
  <c r="B19" i="87"/>
  <c r="C17"/>
  <c r="B19" i="86"/>
  <c r="C17"/>
  <c r="C32" i="85"/>
  <c r="C34" s="1"/>
  <c r="B19" i="84"/>
  <c r="C17"/>
  <c r="C17" i="82"/>
  <c r="C19" s="1"/>
  <c r="B19" i="83"/>
  <c r="C17"/>
  <c r="C32" i="82"/>
  <c r="C34" s="1"/>
  <c r="B19" i="81"/>
  <c r="C17"/>
  <c r="B19" i="80"/>
  <c r="C17"/>
  <c r="B19" i="79"/>
  <c r="C17"/>
  <c r="C32" i="78"/>
  <c r="C34" s="1"/>
  <c r="B19" i="77"/>
  <c r="C17"/>
  <c r="B19" i="76"/>
  <c r="C17"/>
  <c r="B19" i="75"/>
  <c r="C17"/>
  <c r="B19" i="74"/>
  <c r="C17"/>
  <c r="C32" i="73"/>
  <c r="C34" s="1"/>
  <c r="B19" i="72"/>
  <c r="C17"/>
  <c r="B19" i="71"/>
  <c r="C17"/>
  <c r="B19" i="70"/>
  <c r="C17"/>
  <c r="B19" i="69"/>
  <c r="C17"/>
  <c r="B19" i="68"/>
  <c r="C17"/>
  <c r="C32" i="67"/>
  <c r="C34" s="1"/>
  <c r="B19" i="66"/>
  <c r="C17"/>
  <c r="C32" i="65"/>
  <c r="C34" s="1"/>
  <c r="B19" i="64"/>
  <c r="C17"/>
  <c r="B19" i="63"/>
  <c r="C17"/>
  <c r="C32" i="62"/>
  <c r="C34" s="1"/>
  <c r="C32" i="61"/>
  <c r="C34" s="1"/>
  <c r="B19" i="60"/>
  <c r="C17"/>
  <c r="B19" i="59"/>
  <c r="C17"/>
  <c r="B19" i="58"/>
  <c r="C17"/>
  <c r="B19" i="57"/>
  <c r="C17"/>
  <c r="B19" i="56"/>
  <c r="C17"/>
  <c r="B19" i="55"/>
  <c r="C17"/>
  <c r="B19" i="54"/>
  <c r="C17"/>
  <c r="B19" i="53"/>
  <c r="C17"/>
  <c r="C32" i="52"/>
  <c r="C34" s="1"/>
  <c r="B19" i="51"/>
  <c r="C17"/>
  <c r="B19" i="50"/>
  <c r="C17"/>
  <c r="B19" i="49"/>
  <c r="C17"/>
  <c r="B19" i="48"/>
  <c r="C17"/>
  <c r="B19" i="47"/>
  <c r="C17"/>
  <c r="B19" i="46"/>
  <c r="C17"/>
  <c r="C32" i="45"/>
  <c r="C34" s="1"/>
  <c r="B19" i="44"/>
  <c r="C17"/>
  <c r="C32" i="43"/>
  <c r="C34" s="1"/>
  <c r="B19" i="42"/>
  <c r="C17"/>
  <c r="B19" i="41"/>
  <c r="C17"/>
  <c r="B19" i="40"/>
  <c r="C17"/>
  <c r="B19" i="38"/>
  <c r="C17"/>
  <c r="C32" i="37"/>
  <c r="C34" s="1"/>
  <c r="C32" i="36"/>
  <c r="C34" s="1"/>
  <c r="B19" i="35"/>
  <c r="C17"/>
  <c r="B19" i="34"/>
  <c r="C17"/>
  <c r="C19" i="103" l="1"/>
  <c r="C32"/>
  <c r="C34" s="1"/>
  <c r="C19" i="102"/>
  <c r="C32"/>
  <c r="C34" s="1"/>
  <c r="C19" i="101"/>
  <c r="C32"/>
  <c r="C34" s="1"/>
  <c r="C19" i="98"/>
  <c r="C32"/>
  <c r="C34" s="1"/>
  <c r="C19" i="97"/>
  <c r="C32"/>
  <c r="C34" s="1"/>
  <c r="C19" i="96"/>
  <c r="C32"/>
  <c r="C34" s="1"/>
  <c r="C19" i="95"/>
  <c r="C32"/>
  <c r="C34" s="1"/>
  <c r="C19" i="94"/>
  <c r="C32"/>
  <c r="C34" s="1"/>
  <c r="C19" i="92"/>
  <c r="C32"/>
  <c r="C34" s="1"/>
  <c r="C19" i="90"/>
  <c r="C32"/>
  <c r="C34" s="1"/>
  <c r="C19" i="89"/>
  <c r="C32"/>
  <c r="C34" s="1"/>
  <c r="C19" i="88"/>
  <c r="C32"/>
  <c r="C34" s="1"/>
  <c r="C19" i="87"/>
  <c r="C32"/>
  <c r="C34" s="1"/>
  <c r="C19" i="86"/>
  <c r="C32"/>
  <c r="C34" s="1"/>
  <c r="C19" i="84"/>
  <c r="C32"/>
  <c r="C34" s="1"/>
  <c r="C19" i="83"/>
  <c r="C32"/>
  <c r="C34" s="1"/>
  <c r="C19" i="81"/>
  <c r="C32"/>
  <c r="C34" s="1"/>
  <c r="C19" i="80"/>
  <c r="C32"/>
  <c r="C34" s="1"/>
  <c r="C19" i="79"/>
  <c r="C32"/>
  <c r="C34" s="1"/>
  <c r="C19" i="77"/>
  <c r="C32"/>
  <c r="C34" s="1"/>
  <c r="C19" i="76"/>
  <c r="C32"/>
  <c r="C34" s="1"/>
  <c r="C19" i="75"/>
  <c r="C32"/>
  <c r="C34" s="1"/>
  <c r="C19" i="74"/>
  <c r="C32"/>
  <c r="C34" s="1"/>
  <c r="C19" i="72"/>
  <c r="C32"/>
  <c r="C34" s="1"/>
  <c r="C19" i="71"/>
  <c r="C32"/>
  <c r="C34" s="1"/>
  <c r="C19" i="70"/>
  <c r="C32"/>
  <c r="C34" s="1"/>
  <c r="C19" i="69"/>
  <c r="C32"/>
  <c r="C34" s="1"/>
  <c r="C19" i="68"/>
  <c r="C32"/>
  <c r="C34" s="1"/>
  <c r="C19" i="66"/>
  <c r="C32"/>
  <c r="C34" s="1"/>
  <c r="C19" i="64"/>
  <c r="C32"/>
  <c r="C34" s="1"/>
  <c r="C19" i="63"/>
  <c r="C32"/>
  <c r="C34" s="1"/>
  <c r="C19" i="60"/>
  <c r="C32"/>
  <c r="C34" s="1"/>
  <c r="C19" i="59"/>
  <c r="C32"/>
  <c r="C34" s="1"/>
  <c r="C19" i="58"/>
  <c r="C32"/>
  <c r="C34" s="1"/>
  <c r="C19" i="57"/>
  <c r="C32"/>
  <c r="C34" s="1"/>
  <c r="C19" i="56"/>
  <c r="C32"/>
  <c r="C34" s="1"/>
  <c r="C19" i="55"/>
  <c r="C32"/>
  <c r="C34" s="1"/>
  <c r="C19" i="54"/>
  <c r="C32"/>
  <c r="C34" s="1"/>
  <c r="C19" i="53"/>
  <c r="C32"/>
  <c r="C34" s="1"/>
  <c r="C19" i="51"/>
  <c r="C32"/>
  <c r="C34" s="1"/>
  <c r="C19" i="50"/>
  <c r="C32"/>
  <c r="C34" s="1"/>
  <c r="C19" i="49"/>
  <c r="C32"/>
  <c r="C34" s="1"/>
  <c r="C19" i="48"/>
  <c r="C32"/>
  <c r="C34" s="1"/>
  <c r="C19" i="47"/>
  <c r="C32"/>
  <c r="C34" s="1"/>
  <c r="C19" i="46"/>
  <c r="C32"/>
  <c r="C34" s="1"/>
  <c r="C19" i="44"/>
  <c r="C32"/>
  <c r="C34" s="1"/>
  <c r="C19" i="42"/>
  <c r="C32"/>
  <c r="C34" s="1"/>
  <c r="C19" i="41"/>
  <c r="C32"/>
  <c r="C34" s="1"/>
  <c r="C19" i="40"/>
  <c r="C32"/>
  <c r="C34" s="1"/>
  <c r="C19" i="38"/>
  <c r="C32"/>
  <c r="C34" s="1"/>
  <c r="C19" i="35"/>
  <c r="C32"/>
  <c r="C34" s="1"/>
  <c r="C19" i="34"/>
  <c r="C32"/>
  <c r="C34" s="1"/>
  <c r="B29" i="33" l="1"/>
  <c r="B28"/>
  <c r="B22"/>
  <c r="B23" s="1"/>
  <c r="B18"/>
  <c r="C11"/>
  <c r="C13" s="1"/>
  <c r="B5"/>
  <c r="B6" s="1"/>
  <c r="B29" i="32"/>
  <c r="B28"/>
  <c r="B22"/>
  <c r="B23" s="1"/>
  <c r="B18"/>
  <c r="C13"/>
  <c r="C11"/>
  <c r="B5"/>
  <c r="B6" s="1"/>
  <c r="B29" i="31"/>
  <c r="B28"/>
  <c r="B22"/>
  <c r="B23" s="1"/>
  <c r="B18"/>
  <c r="C13"/>
  <c r="C11"/>
  <c r="B5"/>
  <c r="B6" s="1"/>
  <c r="B29" i="30"/>
  <c r="B28"/>
  <c r="B22"/>
  <c r="B23" s="1"/>
  <c r="B18"/>
  <c r="C13"/>
  <c r="C11"/>
  <c r="B5"/>
  <c r="B6" s="1"/>
  <c r="B29" i="29"/>
  <c r="B28"/>
  <c r="B22"/>
  <c r="B23" s="1"/>
  <c r="B18"/>
  <c r="C13"/>
  <c r="C11"/>
  <c r="B5"/>
  <c r="B6" s="1"/>
  <c r="B29" i="27"/>
  <c r="B28"/>
  <c r="B23"/>
  <c r="B27" s="1"/>
  <c r="B22"/>
  <c r="B18"/>
  <c r="C11"/>
  <c r="C13" s="1"/>
  <c r="B6"/>
  <c r="B8" s="1"/>
  <c r="B5"/>
  <c r="B29" i="26"/>
  <c r="B28"/>
  <c r="B22"/>
  <c r="B23" s="1"/>
  <c r="B18"/>
  <c r="C11"/>
  <c r="C13" s="1"/>
  <c r="B6"/>
  <c r="B17" s="1"/>
  <c r="B5"/>
  <c r="B29" i="25"/>
  <c r="B28"/>
  <c r="B22"/>
  <c r="B23" s="1"/>
  <c r="B18"/>
  <c r="C13"/>
  <c r="C11"/>
  <c r="B5"/>
  <c r="B6" s="1"/>
  <c r="B29" i="22"/>
  <c r="B28"/>
  <c r="B22"/>
  <c r="B23" s="1"/>
  <c r="B18"/>
  <c r="C11"/>
  <c r="C13" s="1"/>
  <c r="B5"/>
  <c r="B6" s="1"/>
  <c r="B29" i="20"/>
  <c r="B28"/>
  <c r="B22"/>
  <c r="B23" s="1"/>
  <c r="B18"/>
  <c r="C13"/>
  <c r="C11"/>
  <c r="B5"/>
  <c r="B6" s="1"/>
  <c r="B29" i="18"/>
  <c r="B28"/>
  <c r="B22"/>
  <c r="B23" s="1"/>
  <c r="B18"/>
  <c r="C13"/>
  <c r="C11"/>
  <c r="B5"/>
  <c r="B6" s="1"/>
  <c r="B29" i="17"/>
  <c r="B28"/>
  <c r="B22"/>
  <c r="B23" s="1"/>
  <c r="B18"/>
  <c r="C13"/>
  <c r="C11"/>
  <c r="B5"/>
  <c r="B6" s="1"/>
  <c r="B29" i="15"/>
  <c r="B28"/>
  <c r="B22"/>
  <c r="B23" s="1"/>
  <c r="B18"/>
  <c r="C11"/>
  <c r="C13" s="1"/>
  <c r="B6"/>
  <c r="B17" s="1"/>
  <c r="B5"/>
  <c r="B29" i="14"/>
  <c r="B28"/>
  <c r="B22"/>
  <c r="B23" s="1"/>
  <c r="B18"/>
  <c r="C13"/>
  <c r="C11"/>
  <c r="B5"/>
  <c r="B6" s="1"/>
  <c r="B29" i="11"/>
  <c r="B28"/>
  <c r="B22"/>
  <c r="B23" s="1"/>
  <c r="B18"/>
  <c r="C13"/>
  <c r="C11"/>
  <c r="B5"/>
  <c r="B6" s="1"/>
  <c r="B29" i="7"/>
  <c r="B28"/>
  <c r="B22"/>
  <c r="B23" s="1"/>
  <c r="B18"/>
  <c r="C11"/>
  <c r="C13" s="1"/>
  <c r="B5"/>
  <c r="B6" s="1"/>
  <c r="B29" i="5"/>
  <c r="B28"/>
  <c r="B22"/>
  <c r="B23" s="1"/>
  <c r="B18"/>
  <c r="C11"/>
  <c r="C13" s="1"/>
  <c r="B5"/>
  <c r="B6" s="1"/>
  <c r="B29" i="2"/>
  <c r="B28"/>
  <c r="B22"/>
  <c r="B23" s="1"/>
  <c r="B18"/>
  <c r="C11"/>
  <c r="C13" s="1"/>
  <c r="B5"/>
  <c r="B6" s="1"/>
  <c r="B8" s="1"/>
  <c r="B17" i="33" l="1"/>
  <c r="B8"/>
  <c r="B26"/>
  <c r="B27"/>
  <c r="B25"/>
  <c r="B17" i="32"/>
  <c r="B8"/>
  <c r="B26"/>
  <c r="B27"/>
  <c r="B25"/>
  <c r="B17" i="31"/>
  <c r="B8"/>
  <c r="B26"/>
  <c r="B27"/>
  <c r="B25"/>
  <c r="B17" i="30"/>
  <c r="B8"/>
  <c r="B26"/>
  <c r="B27"/>
  <c r="B25"/>
  <c r="B17" i="29"/>
  <c r="B8"/>
  <c r="B26"/>
  <c r="B27"/>
  <c r="B25"/>
  <c r="B17" i="27"/>
  <c r="B26"/>
  <c r="B25"/>
  <c r="B26" i="26"/>
  <c r="B27"/>
  <c r="B25"/>
  <c r="B19"/>
  <c r="C17"/>
  <c r="C19" s="1"/>
  <c r="B8"/>
  <c r="B26" i="25"/>
  <c r="B27"/>
  <c r="B25"/>
  <c r="B17"/>
  <c r="B8"/>
  <c r="B17" i="22"/>
  <c r="B8"/>
  <c r="B26"/>
  <c r="B27"/>
  <c r="B25"/>
  <c r="B17" i="20"/>
  <c r="B8"/>
  <c r="B26"/>
  <c r="B27"/>
  <c r="B25"/>
  <c r="B26" i="18"/>
  <c r="B27"/>
  <c r="B25"/>
  <c r="B17"/>
  <c r="B8"/>
  <c r="B26" i="17"/>
  <c r="B27"/>
  <c r="B25"/>
  <c r="B17"/>
  <c r="B8"/>
  <c r="B26" i="15"/>
  <c r="B27"/>
  <c r="B25"/>
  <c r="B19"/>
  <c r="C17"/>
  <c r="C19" s="1"/>
  <c r="B8"/>
  <c r="B17" i="14"/>
  <c r="B8"/>
  <c r="B26"/>
  <c r="B27"/>
  <c r="B25"/>
  <c r="B17" i="11"/>
  <c r="B8"/>
  <c r="B26"/>
  <c r="B27"/>
  <c r="B25"/>
  <c r="B17" i="7"/>
  <c r="B19" s="1"/>
  <c r="B26"/>
  <c r="B27"/>
  <c r="B25"/>
  <c r="B8"/>
  <c r="B26" i="5"/>
  <c r="B27"/>
  <c r="B25"/>
  <c r="B17"/>
  <c r="B8"/>
  <c r="B26" i="2"/>
  <c r="B27"/>
  <c r="B25"/>
  <c r="B17"/>
  <c r="B29" i="6"/>
  <c r="B28"/>
  <c r="B22"/>
  <c r="B23" s="1"/>
  <c r="B27" s="1"/>
  <c r="B18"/>
  <c r="C11"/>
  <c r="C13" s="1"/>
  <c r="B5"/>
  <c r="B6" s="1"/>
  <c r="B19" i="33" l="1"/>
  <c r="C17"/>
  <c r="C19" s="1"/>
  <c r="B19" i="32"/>
  <c r="C17"/>
  <c r="C19" s="1"/>
  <c r="B19" i="31"/>
  <c r="C17"/>
  <c r="C19" s="1"/>
  <c r="B19" i="30"/>
  <c r="C17"/>
  <c r="C19" s="1"/>
  <c r="B19" i="29"/>
  <c r="C17"/>
  <c r="C19" s="1"/>
  <c r="B19" i="27"/>
  <c r="C17"/>
  <c r="C19" s="1"/>
  <c r="B19" i="25"/>
  <c r="C17"/>
  <c r="C19" s="1"/>
  <c r="B19" i="22"/>
  <c r="C17"/>
  <c r="C19" s="1"/>
  <c r="C17" i="20"/>
  <c r="C19" s="1"/>
  <c r="B19"/>
  <c r="B19" i="18"/>
  <c r="C17"/>
  <c r="C19" s="1"/>
  <c r="B19" i="17"/>
  <c r="C17"/>
  <c r="C19" s="1"/>
  <c r="B19" i="14"/>
  <c r="C17"/>
  <c r="C19" s="1"/>
  <c r="B19" i="11"/>
  <c r="C17"/>
  <c r="C19" s="1"/>
  <c r="C17" i="7"/>
  <c r="C19" s="1"/>
  <c r="B19" i="5"/>
  <c r="C17"/>
  <c r="C19" s="1"/>
  <c r="B19" i="2"/>
  <c r="C17"/>
  <c r="C19" s="1"/>
  <c r="B8" i="6"/>
  <c r="B17"/>
  <c r="B25"/>
  <c r="B26"/>
  <c r="C17" l="1"/>
  <c r="C19" s="1"/>
  <c r="B19"/>
</calcChain>
</file>

<file path=xl/comments1.xml><?xml version="1.0" encoding="utf-8"?>
<comments xmlns="http://schemas.openxmlformats.org/spreadsheetml/2006/main">
  <authors>
    <author>ljiljanam</author>
  </authors>
  <commentList>
    <comment ref="D11" authorId="0">
      <text>
        <r>
          <rPr>
            <b/>
            <sz val="8"/>
            <color indexed="81"/>
            <rFont val="Tahoma"/>
            <family val="2"/>
            <charset val="238"/>
          </rPr>
          <t>ljiljanam:</t>
        </r>
        <r>
          <rPr>
            <sz val="8"/>
            <color indexed="81"/>
            <rFont val="Tahoma"/>
            <family val="2"/>
            <charset val="238"/>
          </rPr>
          <t xml:space="preserve">
rashodi iz sopstvenih ostvarenih prihoda i donacija nisu uzeti u obzir
</t>
        </r>
      </text>
    </comment>
  </commentList>
</comments>
</file>

<file path=xl/sharedStrings.xml><?xml version="1.0" encoding="utf-8"?>
<sst xmlns="http://schemas.openxmlformats.org/spreadsheetml/2006/main" count="7466" uniqueCount="265">
  <si>
    <t>Укупни приходи и примања буџета</t>
  </si>
  <si>
    <t>Основица за обрачун</t>
  </si>
  <si>
    <t xml:space="preserve">износ за финансирање странака </t>
  </si>
  <si>
    <t>Разлика</t>
  </si>
  <si>
    <t>Пројекција финансирања редовног рада друга половина 2012.</t>
  </si>
  <si>
    <t>Пројекција финансирања редовног рада прва половина 2012.</t>
  </si>
  <si>
    <t>Трансфери добијени од других нивоа власти</t>
  </si>
  <si>
    <t>стварно издвојено за финансирање странака</t>
  </si>
  <si>
    <t xml:space="preserve">разлика </t>
  </si>
  <si>
    <t>Расход буџета</t>
  </si>
  <si>
    <t>издвајање на основу Закона</t>
  </si>
  <si>
    <t>стварно издвојено</t>
  </si>
  <si>
    <t>разлика</t>
  </si>
  <si>
    <t>Издвајања из буџета локалне самоуправе за финансирање изборне кампање</t>
  </si>
  <si>
    <t>Расход буџета јединице локалне самоуправе</t>
  </si>
  <si>
    <t>Издвајање за финансирање кампање за локалне изборе</t>
  </si>
  <si>
    <t>Стварно издвојено за финансирање кампање</t>
  </si>
  <si>
    <t>Део који се издваја за све учеснике кампање - стварно</t>
  </si>
  <si>
    <t xml:space="preserve">Део који се плаћа на основу успеха на изборима - стварно </t>
  </si>
  <si>
    <t>Део који се издваја за све учеснике кампање - по Закону</t>
  </si>
  <si>
    <t xml:space="preserve">Део који се плаћа на основу успеха на изборима - по Закону </t>
  </si>
  <si>
    <t>у Одлуци о буџету приказани периоди примене два закона</t>
  </si>
  <si>
    <t>у Одлуци о буџету нису приказани периоди примене два закона</t>
  </si>
  <si>
    <t xml:space="preserve">финансирање  политичких субјеката- цела 2012. </t>
  </si>
  <si>
    <t>Финансирање политичких субјеката из буџета локалних самоуправа у 2012.</t>
  </si>
  <si>
    <t>Основ за обрачун до 30.6.2012. је Закон о финансирању политичких странака из 2003. На основу овог Закона и Закона о буџетском систему, основица за обрачун су приходи буџета умањени за трансфере, од чега се издваја 0.1%. Право на исплату имају само политичке странке, не и коалиције и групе грађана.</t>
  </si>
  <si>
    <t>0.15% од укупних расхода</t>
  </si>
  <si>
    <t>Полазиште за израчунавање</t>
  </si>
  <si>
    <t>0.1% од расхода буџета</t>
  </si>
  <si>
    <t>20% од укупних издвајања, чл. 21. ст. 1. Закона из 2011</t>
  </si>
  <si>
    <t>80% од укупних издвајања, чл. 21. ст. 2. Закона из 2011</t>
  </si>
  <si>
    <t>Износ предвиђен у буџету</t>
  </si>
  <si>
    <t>"-" означава издвајање мање од прописаног</t>
  </si>
  <si>
    <t xml:space="preserve">Дотације политичких странкама 1 088 000,00 </t>
  </si>
  <si>
    <t>http://www.kanjiza.rs/hl_sl/2011/sl_list20_2011.pdf</t>
  </si>
  <si>
    <t>http://www.subotica.rs/pdf/sluzbeni_list/2011/sl_2011_62_sr.pdf</t>
  </si>
  <si>
    <t>http://www.noviknezevac.rs/dok/budzet2012.pdf</t>
  </si>
  <si>
    <t>Трансфери добијени одузимањем ставке донације од ставке донације и трансфери</t>
  </si>
  <si>
    <t>http://www.sombor.rs/</t>
  </si>
  <si>
    <t>http://www.btopola.org.rs/dokumenti/sluzbeni_list/2011/sluzbeni_list_12.pdf</t>
  </si>
  <si>
    <t>Дотације невладиним организацијама - политичким странкама 2.100.000</t>
  </si>
  <si>
    <t>http://www.zenta-senta.co.rs/sr/dokumenti</t>
  </si>
  <si>
    <t>Дотације политичким странкама и Нац. већу</t>
  </si>
  <si>
    <t>http://www.kula.rs/index.php?option=com_content&amp;view=article&amp;id=1151</t>
  </si>
  <si>
    <t>http://www.soapatin.org/upload/Sluzbenilist8-2011.pdf</t>
  </si>
  <si>
    <t>Финансирање политичких странака</t>
  </si>
  <si>
    <t>http://euprava.kikinda.rs/default.asp?lang=cir&amp;page=servisi&amp;option=sluzbenilist</t>
  </si>
  <si>
    <t>Има ставка: Укупни издаци, која износи</t>
  </si>
  <si>
    <t xml:space="preserve">Текући расходи су </t>
  </si>
  <si>
    <t>Политичке странке</t>
  </si>
  <si>
    <t>http://www.becej.rs/docs/sl_glasnik/OUBsl2011-14.pdf</t>
  </si>
  <si>
    <t>Нема сајт</t>
  </si>
  <si>
    <t>Нема на сајту</t>
  </si>
  <si>
    <t>О ДРУГОЈ ИЗМЕНИ ОДЛУКЕ О БУЏЕТУ ОПШТИНЕ АДА ЗА 2011. ГОДИНУ</t>
  </si>
  <si>
    <t>Последње: ОДЛУКА</t>
  </si>
  <si>
    <t>http://www.bac.rs/images/stories/PDF/SLUZBENI/13-2011.pdf</t>
  </si>
  <si>
    <t>Дотације парламентарним политичким странкама (ДС, СРС, ДСС, СПС, ПУПС, Г17+) 395.000</t>
  </si>
  <si>
    <t>нема за изборе</t>
  </si>
  <si>
    <t>Дотације политичким странкама 940.000,00</t>
  </si>
  <si>
    <t>У оквиру рубрике "Изборна комисија":</t>
  </si>
  <si>
    <t>http://www.srbobran.rs/e-uprava/budzet-srbobran/budzet-srbobran-2011</t>
  </si>
  <si>
    <t>Издаци финансирања политичких странака 663.000</t>
  </si>
  <si>
    <t>Издаци за локалне изборе 1.800.000</t>
  </si>
  <si>
    <t>Дотације невлад.организацијама</t>
  </si>
  <si>
    <t xml:space="preserve">-финансирање редовног рада политичких странака                  </t>
  </si>
  <si>
    <t xml:space="preserve">-фин. изборне  кампање   2012. године    </t>
  </si>
  <si>
    <t>http://www.kraljevo.org/cms/mestoZaUploadFajlove/Sluzbeni%20List%20Broj%2020-2011[2].pdf</t>
  </si>
  <si>
    <t xml:space="preserve">Дотације невладиним организацијама - </t>
  </si>
  <si>
    <t>финансирање  политичких странака</t>
  </si>
  <si>
    <t>Dotacije političkim strankama 620.000</t>
  </si>
  <si>
    <t>Нема одлуке о буџету</t>
  </si>
  <si>
    <t xml:space="preserve">Нема одлуке о буџету </t>
  </si>
  <si>
    <t>http://www.novisad.rs/</t>
  </si>
  <si>
    <t>http://www.zitiste.org/index.php?option=com_content&amp;view=article&amp;id=44&amp;Itemid=27</t>
  </si>
  <si>
    <t>http://www.secanj.rs/</t>
  </si>
  <si>
    <t>http://plandiste-opstina.rs/wp-content/uploads/2011/12/Odluka-o-budzetu-za-2012.pdf</t>
  </si>
  <si>
    <t>Дотације политичким странкама 350.000,00</t>
  </si>
  <si>
    <t>Иако постоје Службени листови све до 2012. последње објављено је одлука о изменама буџета за 2011.</t>
  </si>
  <si>
    <t>http://alibunar.org.rs/mdfa/cyr/Table/%D0%A1%D0%BB%D1%83%D0%B6%D0%B1%D0%B5%D0%BD%D0%B8-%D0%BB%D0%B8%D1%81%D1%82-%D0%BE%D0%BF%D1%88%D1%82%D0%B8%D0%BD%D0%B5-%D0%90%D0%BB%D0%B8%D0%B1%D1%83%D0%BD%D0%B0%D1%80/</t>
  </si>
  <si>
    <t xml:space="preserve">не ради сајт http://www.opovo.org.rs/ </t>
  </si>
  <si>
    <t>Нема информације на сајту</t>
  </si>
  <si>
    <t>http://www.vrsac.com/</t>
  </si>
  <si>
    <t>http://www.belacrkva.rs/</t>
  </si>
  <si>
    <t>http://www.kovin.rs/index.php?option=com_jdownloads&amp;Itemid=68&amp;view=summary&amp;cid=78&amp;catid=22/index.php?/?option=com_jdownloads&amp;Itemid=68&amp;view=summary&amp;cid=78&amp;catid=22</t>
  </si>
  <si>
    <t>Дотације политичким странкама 201.500</t>
  </si>
  <si>
    <t>Редован рад политичких странака 742.000</t>
  </si>
  <si>
    <t>Укупна издвајања из буџета у 2012</t>
  </si>
  <si>
    <t>нису приказани периоди примене два Закона</t>
  </si>
  <si>
    <t>за редован рад и кампању по Закону</t>
  </si>
  <si>
    <t xml:space="preserve">стварно издвојено укупно </t>
  </si>
  <si>
    <t>разлика ("-" представља губитак буџета)</t>
  </si>
  <si>
    <t>Finansirawe politi~kih stranaka 1.500.000</t>
  </si>
  <si>
    <t>http://www.pecinci.org/</t>
  </si>
  <si>
    <t>http://www.pancevo.rs/documents/Odluka_o_budzetu_Grada_za_2012_1126.pdf</t>
  </si>
  <si>
    <t>http://www.beocin.rs/sr/?p=left/SluzbeniList</t>
  </si>
  <si>
    <t>http://sid.rs/index.php?option=com_content&amp;view=article&amp;id=122&amp;Itemid=145&amp;lang=en</t>
  </si>
  <si>
    <t>Нема одлуке на сајту</t>
  </si>
  <si>
    <t>http://www.sremskamitrovica.org.rs/cir/odluke</t>
  </si>
  <si>
    <t>http://www.irig.rs/images/vesti/Odluka%20o%20budzetu%20za%202012.godinu.pdf</t>
  </si>
  <si>
    <t>Дотације политичким странкама 1.000.000,00</t>
  </si>
  <si>
    <t>http://www.ruma.rs/portal/index.php?option=com_content&amp;view=article&amp;id=238:2009-05-04-06-47-18&amp;catid=65:2009-01-29-10-18-44&amp;Itemid=61</t>
  </si>
  <si>
    <t xml:space="preserve">Дотације невладиним организацијама-политичке странке </t>
  </si>
  <si>
    <t>1,800,000.00</t>
  </si>
  <si>
    <t>http://www.starapazova.eu/images/stories/PDF/budzet/odluka_o_budzetu_opstine_Stara_Pazova_za_2012.godinu.pdf</t>
  </si>
  <si>
    <t xml:space="preserve">Дотације политичким странкама  </t>
  </si>
  <si>
    <t>http://www.indjija.net/upload/documents/2012_1/ODLUKA_O_BUDZETU_2012.pdf</t>
  </si>
  <si>
    <t xml:space="preserve">481 Дотације невладиним организацијама - политичким странкама </t>
  </si>
  <si>
    <t>"-" означава издвајање веће од прописаног</t>
  </si>
  <si>
    <t>http://www.sremski-karlovci.org.rs/www/index1.php?kat=10</t>
  </si>
  <si>
    <t>Дотације невладиним организацијама-политичким организацијама</t>
  </si>
  <si>
    <t>http://www.kovacica.org/index.php?option=com_jdownloads&amp;Itemid=58&amp;task=viewcategory&amp;catid=7&amp;lang=sr</t>
  </si>
  <si>
    <t xml:space="preserve">Последња информација ребаланс буџета </t>
  </si>
  <si>
    <t>за 2011</t>
  </si>
  <si>
    <t>http://www.novibecej.rs/slb2011/slb15.pdf</t>
  </si>
  <si>
    <t xml:space="preserve">СРЕДСТВА ЗА РАД </t>
  </si>
  <si>
    <t>Средства за редован рад 0,15% 690,000</t>
  </si>
  <si>
    <t>Средства за изборе  0,1% 460,000</t>
  </si>
  <si>
    <t>ПОЛИТИЧКИХ СТРАНАКА 1,150,000</t>
  </si>
  <si>
    <t>http://www.sonovacrnja.org.rs/SL%202011/sl_br_10_20.12.2011.pdf</t>
  </si>
  <si>
    <t>Политичке странке                               228,503</t>
  </si>
  <si>
    <t>http://www.temerin.rs/sluzbenilistovi.aspx</t>
  </si>
  <si>
    <t>Дотације-средства за финанс.политичких странака 1,300,000</t>
  </si>
  <si>
    <t>http://opstinabor.rs/upload/NasrtOdlukeobuetuOpstineBorza212godinu.pdf</t>
  </si>
  <si>
    <t>http://www.kladovo.org.rs/</t>
  </si>
  <si>
    <t>ФИНАНСИРАЊЕ ПОЛИТИЧКИХ</t>
  </si>
  <si>
    <t xml:space="preserve">СТРАНАКА 1200000 </t>
  </si>
  <si>
    <t>http://www.majdanpek.rs/images/stories/s.g.%202011/Broj%2016.pdf</t>
  </si>
  <si>
    <t>http://www.negotin.rs/pdf/sluzbeni_list/sl_negotin_2011_24.pdf</t>
  </si>
  <si>
    <t>http://www.despotovac.rs/images/stories/Sluzbeni%20Glasnik%20broj%209%20-%202011.pdf</t>
  </si>
  <si>
    <t>http://www.jagodina.org.rs/sr/budzet.php</t>
  </si>
  <si>
    <t>http://www.paracin.rs/index.php?option=com_content&amp;task=view&amp;id=67&amp;Itemid=97</t>
  </si>
  <si>
    <t>http://www.svilajnac.rs/e-dokumenti/sluzbeni-glasnik/3019-sluzbeni-glasnici-2011-godina.html</t>
  </si>
  <si>
    <t>Финансир. пол.стран 500.000</t>
  </si>
  <si>
    <t>http://www.cuprija.rs/dokumenta/sluzbeni_glasnik/glasnik2011.html</t>
  </si>
  <si>
    <t>http://www.velikogradiste.org.rs/index.php?option=com_content&amp;view=article&amp;id=300&amp;Itemid=381&amp;lang=sr-YU</t>
  </si>
  <si>
    <t>http://www.golubac.org.rs/template1.aspx?pageID=118</t>
  </si>
  <si>
    <t>http://www.zabari.org.rs/site/page37.aspx</t>
  </si>
  <si>
    <t>Редовна делатност политичких странака до избора</t>
  </si>
  <si>
    <t>Редовна делатност политичких странака после избора</t>
  </si>
  <si>
    <t>http://www.zagubica.org.rs/files/Sluzbeni%20glasnik%20opstine%20Zagubica%2010-11.pdf</t>
  </si>
  <si>
    <t>http://www.kucevo.rs/servis-gradana/informator-o-radu.php</t>
  </si>
  <si>
    <t>Дотације политичким странкама</t>
  </si>
  <si>
    <t>http://www.arandjelovac.rs/download/budzet2012/nacrt_odluke_o_budzetu_2012.pdf</t>
  </si>
  <si>
    <t>http://www.sobatocina.org.rs/</t>
  </si>
  <si>
    <t>http://lapovo.opstinesrbije.com/index.php?menu=9&amp;submenu=2008_5</t>
  </si>
  <si>
    <t>Дотације невладиним</t>
  </si>
  <si>
    <t xml:space="preserve">организацијама 5.280.000   5.280.000 </t>
  </si>
  <si>
    <t>трошкови изборне кампање</t>
  </si>
  <si>
    <t xml:space="preserve">организацијама 7.760.000  </t>
  </si>
  <si>
    <t>финансирање политичких субјеката</t>
  </si>
  <si>
    <t>http://www.kragujevac.rs/templates/admin/plugins/odluke/upload/Sluzbeni%20list%2027_2011.pdf</t>
  </si>
  <si>
    <t>http://www.cukarica.rs/images/stories/sednice/1._Odluka_o_budzetu_GO_Cukarica_za_2012._godinu.pdf</t>
  </si>
  <si>
    <t>Нема издвојено за странке</t>
  </si>
  <si>
    <t>http://www.novibeograd.rs/dokumenti/informator2012-januar.pdf</t>
  </si>
  <si>
    <t>http://www.palilula.org.rs/download/Palilula-Informator2011.pdf</t>
  </si>
  <si>
    <t>http://www.facebook.com/RA.ra.rakovica?sk=info</t>
  </si>
  <si>
    <t>http://www.savskivenac.rs/start.php?pageid=14</t>
  </si>
  <si>
    <t>http://www.starigrad.org.rs/Document/Document.aspx?CategoryId=164</t>
  </si>
  <si>
    <t>http://www.vracar.org.rs/skupstina-opstine/odluke-skupstine-opstine/025-2-sednica-27-12-2011.pdf</t>
  </si>
  <si>
    <t>http://www.zemun.rs/cms/node/51</t>
  </si>
  <si>
    <t>http://www.zvezdara.com/images/stories/servis_gradjana/budzet_2012.pdf</t>
  </si>
  <si>
    <t>http://www.barajevo.org.rs/pages/14/Budzet</t>
  </si>
  <si>
    <t>http://www.grocka.rs/index.php?option=com_content&amp;view=article&amp;id=38&amp;Itemid=40&amp;lang=sr-RS</t>
  </si>
  <si>
    <t>http://www.lazarevac.rs/pdf/2011/budzet/Odluka%20o%20budzetu%20GO%20Lazarevac%202012.pdf</t>
  </si>
  <si>
    <t>класична потрошња-за трошкове избора</t>
  </si>
  <si>
    <t>2,000,000</t>
  </si>
  <si>
    <t>2,101,971</t>
  </si>
  <si>
    <t>http://www.mladenovac.rs/lokalna-samouprava/dokumenti/dokumenti-2011/cat_view/112--2011/173---2011/189-6--.html</t>
  </si>
  <si>
    <t>Трошкови изборне кампање</t>
  </si>
  <si>
    <t>http://www.obrenovac.rs/dokumenta/ODLUKA%20%20o%20budzetu%20ZA%202012.%20GODINU..pdf</t>
  </si>
  <si>
    <t>http://www.sopot.org.rs/index.php?option=com_content&amp;view=article&amp;id=61&amp;Itemid=48</t>
  </si>
  <si>
    <t>http://www.opstinasurcin.org.rs/uploads/files/budzet-go-surcin-2012.pdf</t>
  </si>
  <si>
    <t>http://www.vozdovac.rs/images/downloads/2012/odluka%20o%20budzetu%20gradske%20opstine%20vozdovac%202012.pdf</t>
  </si>
  <si>
    <t>http://www.smed-palanka.rs/images/Budzet2012.pdf</t>
  </si>
  <si>
    <t>Политичке странке 2,500,000</t>
  </si>
  <si>
    <t>http://www.opstinavrnjackabanja.com/budzet2012.pdf</t>
  </si>
  <si>
    <t>http://www.vladimirci.org.rs/documents/BUDZET%20ZA%202012.pdf</t>
  </si>
  <si>
    <t>http://www.coka.rs/dokumenti/odluka.o.budzetu.2012.pdf</t>
  </si>
  <si>
    <t>Нису објавили табелу расхода и посебан део</t>
  </si>
  <si>
    <t>http://www.leposavic.org/</t>
  </si>
  <si>
    <t>нема објављену одлуку</t>
  </si>
  <si>
    <t>http://www.opstinazvecan.rs/attachments/063_%D0%9E%D0%B4%D0%BB%D1%83%D0%BA%D0%B0%20%D0%BE%20%D0%B1%D1%83%D1%9F%D0%B5%D1%82%D1%83%20%D0%9E%D0%BF%D1%88%D1%82%D0%B8%D0%BD%D0%B5%20%D0%97%D0%B2%D0%B5%D1%87%D0%B0%D0%BD%20%D0%B7%D0%B0%202012.%20%D0%B3%D0%BE%D0%B4%D0%B8%D0%BD%D1%83.pdf</t>
  </si>
  <si>
    <t>З</t>
  </si>
  <si>
    <t>http://www.zubin-potok.org.rs/so_zubin_potok_files/so_zubin_potok.htm#</t>
  </si>
  <si>
    <t>Нема објвљено</t>
  </si>
  <si>
    <t>Финансирање политичких субјеката из буџета локалних самоуправа у 2012. општина Крупањ</t>
  </si>
  <si>
    <t>"-" означава издвајање више од прописаног</t>
  </si>
  <si>
    <t>приказани периоди примене два Закона</t>
  </si>
  <si>
    <t>Финансирање политичких субјеката из буџета локалних самоуправа у 2012. општина Чајетина</t>
  </si>
  <si>
    <t>Финансирање политичких субјеката из буџета локалних самоуправа у 2012. општина  Бајина Башта</t>
  </si>
  <si>
    <t>ПРИХОДИ ИЗ БУЏЕТА-УКУПНО</t>
  </si>
  <si>
    <t>ДОДАТНИ ПРИХОДИ ДИРЕКТНИХ И</t>
  </si>
  <si>
    <t>ИНДИРЕКТНИХ БУЏЕТСКИХ КОРИСНИКА</t>
  </si>
  <si>
    <t>УКУПНО</t>
  </si>
  <si>
    <t>нема података</t>
  </si>
  <si>
    <t>Финансирање редовног рада и кампање приказано заједно  </t>
  </si>
  <si>
    <t>Финансирање политичких субјеката из буџета локалних самоуправа у 2012. општина Рача</t>
  </si>
  <si>
    <t>Финансирање политичких субјеката из буџета локалних самоуправа у 2012. град Шабац</t>
  </si>
  <si>
    <t>Финансирање политичких субјеката из буџета локалних самоуправа у 2012. општина Мали Зворник</t>
  </si>
  <si>
    <t>Финансирање политичких субјеката из буџета локалних самоуправа у 2012. град Лозница</t>
  </si>
  <si>
    <t>Финансирање политичких субјеката из буџета локалних самоуправа у 2012. општина Уб</t>
  </si>
  <si>
    <t>Нема података</t>
  </si>
  <si>
    <t>10  481 Политичке странке</t>
  </si>
  <si>
    <t>Финансирање политичких субјеката из буџета локалних самоуправа у 2012. општина Осечина</t>
  </si>
  <si>
    <t>Финансирање политичких субјеката из буџета локалних самоуправа у 2012. општина Лајковац</t>
  </si>
  <si>
    <t>Финансирање политичких субјеката из буџета локалних самоуправа у 2012.  град Ваљево</t>
  </si>
  <si>
    <t>481 Дотације-политичке странке-избори</t>
  </si>
  <si>
    <t>Укупни приходи и примања буџета општина Ужице</t>
  </si>
  <si>
    <t>Финансирање политичких субјеката из буџета локалних самоуправа у 2012. општина Пријепоље</t>
  </si>
  <si>
    <t xml:space="preserve"> </t>
  </si>
  <si>
    <t>481 Финансирање политичких  странака 297.338</t>
  </si>
  <si>
    <t>Финансирање политичких субјеката из буџета локалних самоуправа у 2012. општина Нова Варош</t>
  </si>
  <si>
    <t>Финансирање парламентарних странака
заступљених у СО-е Нова Варош</t>
  </si>
  <si>
    <t>Финансирање изборне кампање</t>
  </si>
  <si>
    <t>Финансирање политичких субјеката из буџета локалних самоуправа у 2012. општина Косјерић</t>
  </si>
  <si>
    <t>Политичке странке Косјерић</t>
  </si>
  <si>
    <t>Финансирање политичких субјеката из буџета локалних самоуправа у 2012. општина Ариље</t>
  </si>
  <si>
    <t xml:space="preserve">финансирање редовног рада политичких странака 480.000,00, уз овај податак се наводи и ставка закуп простора од 530.000,00 </t>
  </si>
  <si>
    <t>није урачунат закуп простора</t>
  </si>
  <si>
    <t>481942 Донације политичким странкама:</t>
  </si>
  <si>
    <t>- финансирање редовног рада политичких странака 480.000,00</t>
  </si>
  <si>
    <t>21.1.1.2 - закуп простора 530.000,00</t>
  </si>
  <si>
    <t>21.1.1.3 - финансирање трошкова изборне кампање 350.000,00</t>
  </si>
  <si>
    <r>
      <t xml:space="preserve">функција 840: укупно </t>
    </r>
    <r>
      <rPr>
        <sz val="8"/>
        <color theme="1"/>
        <rFont val="Arial"/>
        <family val="2"/>
        <charset val="238"/>
      </rPr>
      <t>1.360.000,00</t>
    </r>
  </si>
  <si>
    <t>Финансирање политичких субјеката из буџета локалних самоуправа у 2012. општина Лучани</t>
  </si>
  <si>
    <t>Финансирање политичких субјеката из буџета локалних самоуправа у 2012. општина Горњи Милановац</t>
  </si>
  <si>
    <t>Дотације невладиним организацијама
-политичке
странке</t>
  </si>
  <si>
    <t>Финансирање политичких субјеката из буџета локалних самоуправа у 2012. град Чачак</t>
  </si>
  <si>
    <t>Финансирање политичких субјеката из буџета локалних самоуправа у 2012. општина Ивањица</t>
  </si>
  <si>
    <t>текући расходи</t>
  </si>
  <si>
    <t>финансирање рада политичких странака по закону о финансирању политичких активности("Службени гласник"43/2011)</t>
  </si>
  <si>
    <t>Финансирање политичких субјеката из буџета локалних самоуправа у 2012. општина Тутин</t>
  </si>
  <si>
    <t>Финансирање политичких субјеката из буџета локалних самоуправа у 2012. град Нови Пазар</t>
  </si>
  <si>
    <t>буџетска линија 481 942 Dotacije politickim strankama</t>
  </si>
  <si>
    <t>Финансирање политичких субјеката из буџета локалних самоуправа у 2012. општина Рашка</t>
  </si>
  <si>
    <t>полит. партије-редовна акт.</t>
  </si>
  <si>
    <t xml:space="preserve">средства  за  кампању </t>
  </si>
  <si>
    <t>Општина Црна Трава</t>
  </si>
  <si>
    <t>пол.партије- редован рад</t>
  </si>
  <si>
    <t>спровоћење локалних избора</t>
  </si>
  <si>
    <t>Општина Медвеђа</t>
  </si>
  <si>
    <t>Укупни расходи умањени за класу 5 и 6 (текући расходи нису посебно исказани)</t>
  </si>
  <si>
    <t>Град Ниш</t>
  </si>
  <si>
    <t>Oпштина Сврљиг</t>
  </si>
  <si>
    <t>Oпштина Бујановац</t>
  </si>
  <si>
    <t>Oпштина Сурдулица</t>
  </si>
  <si>
    <t xml:space="preserve">укупно раздео 01+02+03+04 </t>
  </si>
  <si>
    <t>Oпштина Владичин Хан</t>
  </si>
  <si>
    <t>Град Врање</t>
  </si>
  <si>
    <t>Oпштина Житорађа</t>
  </si>
  <si>
    <t>Финансирање редовног рада и кампање приказано заједно</t>
  </si>
  <si>
    <t>Нема објављено</t>
  </si>
  <si>
    <t>http://www.sllistbeograd.rs/pdf/2011/54-2011.pdf#view=Fit&amp;page=1</t>
  </si>
  <si>
    <t>http://www.aleksandrovac.rs/Dokumenta.htm</t>
  </si>
  <si>
    <t>http://www.brusonline.com/U-Brusu/predsednik-optine.html</t>
  </si>
  <si>
    <t>Не ради сајт</t>
  </si>
  <si>
    <t>http://www.knjazevac.rs/Dokumenti/SL11-10.pdf</t>
  </si>
  <si>
    <t xml:space="preserve">Финансирање политичких субјеката из буџета локалних самоуправа у 2012. </t>
  </si>
  <si>
    <t>http://www.opstinaljig.org.rs/site/page4.aspx</t>
  </si>
  <si>
    <t>Нема објављену одлуку</t>
  </si>
  <si>
    <t>http://www.trstenik.rs/index.php/dostupnost</t>
  </si>
  <si>
    <t>http://www.cicevac-razanj.com/opstina-cicevac.html</t>
  </si>
  <si>
    <t>http://www.opstinazajecar.org.rs/index.php?option=com_content&amp;task=view&amp;id=160&amp;Itemid=78</t>
  </si>
  <si>
    <t>http://www.krusevac.rs/images/stories/Sl._list/Sl.list_2011/SL_LIST_6_11.pdf</t>
  </si>
  <si>
    <t>Нацрт одлуке о буџету 2012.</t>
  </si>
</sst>
</file>

<file path=xl/styles.xml><?xml version="1.0" encoding="utf-8"?>
<styleSheet xmlns="http://schemas.openxmlformats.org/spreadsheetml/2006/main">
  <numFmts count="1">
    <numFmt numFmtId="164" formatCode="###\ ###\ ###\ ###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8"/>
      <color theme="1"/>
      <name val="Times New Roman"/>
      <family val="1"/>
    </font>
    <font>
      <sz val="9"/>
      <color rgb="FF000000"/>
      <name val="Times New Roman"/>
      <family val="1"/>
    </font>
    <font>
      <u/>
      <sz val="11"/>
      <name val="Calibri"/>
      <family val="2"/>
      <charset val="204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rebuchet MS"/>
      <family val="2"/>
    </font>
    <font>
      <sz val="8"/>
      <color theme="1"/>
      <name val="Verdana"/>
      <family val="2"/>
    </font>
    <font>
      <sz val="10"/>
      <name val="Arial"/>
      <family val="2"/>
    </font>
    <font>
      <sz val="11"/>
      <name val="Calibri"/>
      <family val="2"/>
      <charset val="204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8"/>
      <color theme="1"/>
      <name val="Arial"/>
      <family val="2"/>
      <charset val="238"/>
    </font>
    <font>
      <sz val="8"/>
      <color theme="1"/>
      <name val="Impact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theme="1"/>
      <name val="Arial"/>
      <family val="2"/>
    </font>
    <font>
      <sz val="7"/>
      <color rgb="FF000000"/>
      <name val="Arial"/>
      <family val="2"/>
    </font>
    <font>
      <b/>
      <sz val="12"/>
      <color theme="1"/>
      <name val="Times New Roman"/>
      <family val="1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0" fillId="0" borderId="1" xfId="0" applyNumberFormat="1" applyFon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wrapText="1"/>
    </xf>
    <xf numFmtId="3" fontId="0" fillId="2" borderId="1" xfId="0" applyNumberFormat="1" applyFont="1" applyFill="1" applyBorder="1" applyAlignment="1">
      <alignment wrapText="1"/>
    </xf>
    <xf numFmtId="3" fontId="0" fillId="3" borderId="1" xfId="0" applyNumberFormat="1" applyFont="1" applyFill="1" applyBorder="1" applyAlignment="1">
      <alignment wrapText="1"/>
    </xf>
    <xf numFmtId="3" fontId="0" fillId="4" borderId="1" xfId="0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0" fontId="4" fillId="0" borderId="0" xfId="1" applyAlignment="1" applyProtection="1"/>
    <xf numFmtId="3" fontId="5" fillId="2" borderId="0" xfId="0" applyNumberFormat="1" applyFont="1" applyFill="1" applyAlignment="1">
      <alignment horizontal="right"/>
    </xf>
    <xf numFmtId="3" fontId="5" fillId="2" borderId="0" xfId="0" applyNumberFormat="1" applyFont="1" applyFill="1"/>
    <xf numFmtId="0" fontId="6" fillId="0" borderId="0" xfId="0" applyFont="1" applyFill="1" applyAlignment="1">
      <alignment horizontal="left" vertical="center"/>
    </xf>
    <xf numFmtId="164" fontId="6" fillId="0" borderId="0" xfId="0" applyNumberFormat="1" applyFont="1" applyFill="1"/>
    <xf numFmtId="0" fontId="8" fillId="0" borderId="3" xfId="0" applyFont="1" applyBorder="1"/>
    <xf numFmtId="4" fontId="8" fillId="0" borderId="4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9" fillId="0" borderId="0" xfId="1" applyFont="1" applyAlignment="1" applyProtection="1"/>
    <xf numFmtId="3" fontId="11" fillId="2" borderId="1" xfId="0" applyNumberFormat="1" applyFont="1" applyFill="1" applyBorder="1"/>
    <xf numFmtId="3" fontId="10" fillId="2" borderId="0" xfId="0" applyNumberFormat="1" applyFont="1" applyFill="1"/>
    <xf numFmtId="3" fontId="11" fillId="2" borderId="0" xfId="0" applyNumberFormat="1" applyFont="1" applyFill="1"/>
    <xf numFmtId="0" fontId="12" fillId="0" borderId="2" xfId="0" applyFont="1" applyBorder="1" applyAlignment="1">
      <alignment wrapText="1"/>
    </xf>
    <xf numFmtId="0" fontId="12" fillId="0" borderId="0" xfId="0" applyFont="1"/>
    <xf numFmtId="3" fontId="14" fillId="0" borderId="1" xfId="0" applyNumberFormat="1" applyFont="1" applyBorder="1" applyAlignment="1">
      <alignment wrapText="1"/>
    </xf>
    <xf numFmtId="0" fontId="14" fillId="0" borderId="1" xfId="0" applyNumberFormat="1" applyFont="1" applyBorder="1" applyAlignment="1">
      <alignment wrapText="1"/>
    </xf>
    <xf numFmtId="3" fontId="14" fillId="2" borderId="1" xfId="0" applyNumberFormat="1" applyFont="1" applyFill="1" applyBorder="1" applyAlignment="1">
      <alignment wrapText="1"/>
    </xf>
    <xf numFmtId="3" fontId="14" fillId="3" borderId="1" xfId="0" applyNumberFormat="1" applyFont="1" applyFill="1" applyBorder="1" applyAlignment="1">
      <alignment wrapText="1"/>
    </xf>
    <xf numFmtId="3" fontId="14" fillId="4" borderId="1" xfId="0" applyNumberFormat="1" applyFont="1" applyFill="1" applyBorder="1" applyAlignment="1">
      <alignment wrapText="1"/>
    </xf>
    <xf numFmtId="3" fontId="16" fillId="0" borderId="1" xfId="0" applyNumberFormat="1" applyFont="1" applyBorder="1" applyAlignment="1">
      <alignment wrapText="1"/>
    </xf>
    <xf numFmtId="3" fontId="15" fillId="0" borderId="1" xfId="0" applyNumberFormat="1" applyFont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4" fontId="7" fillId="2" borderId="0" xfId="0" applyNumberFormat="1" applyFont="1" applyFill="1"/>
    <xf numFmtId="3" fontId="17" fillId="2" borderId="0" xfId="0" applyNumberFormat="1" applyFont="1" applyFill="1"/>
    <xf numFmtId="3" fontId="18" fillId="2" borderId="0" xfId="0" applyNumberFormat="1" applyFont="1" applyFill="1"/>
    <xf numFmtId="3" fontId="18" fillId="2" borderId="1" xfId="0" applyNumberFormat="1" applyFont="1" applyFill="1" applyBorder="1"/>
    <xf numFmtId="0" fontId="12" fillId="0" borderId="0" xfId="0" applyFont="1" applyAlignment="1">
      <alignment vertical="top" wrapText="1"/>
    </xf>
    <xf numFmtId="0" fontId="9" fillId="0" borderId="1" xfId="1" applyFont="1" applyBorder="1" applyAlignment="1" applyProtection="1"/>
    <xf numFmtId="3" fontId="9" fillId="0" borderId="0" xfId="1" applyNumberFormat="1" applyFont="1" applyAlignment="1" applyProtection="1"/>
    <xf numFmtId="3" fontId="19" fillId="2" borderId="0" xfId="0" applyNumberFormat="1" applyFont="1" applyFill="1"/>
    <xf numFmtId="3" fontId="20" fillId="2" borderId="1" xfId="0" applyNumberFormat="1" applyFont="1" applyFill="1" applyBorder="1"/>
    <xf numFmtId="0" fontId="17" fillId="0" borderId="0" xfId="0" applyFont="1"/>
    <xf numFmtId="3" fontId="17" fillId="0" borderId="0" xfId="0" applyNumberFormat="1" applyFont="1"/>
    <xf numFmtId="49" fontId="21" fillId="0" borderId="6" xfId="0" applyNumberFormat="1" applyFont="1" applyBorder="1" applyAlignment="1">
      <alignment wrapText="1"/>
    </xf>
    <xf numFmtId="4" fontId="21" fillId="0" borderId="6" xfId="0" applyNumberFormat="1" applyFont="1" applyBorder="1"/>
    <xf numFmtId="3" fontId="22" fillId="2" borderId="0" xfId="1" applyNumberFormat="1" applyFont="1" applyFill="1" applyAlignment="1" applyProtection="1"/>
    <xf numFmtId="3" fontId="7" fillId="2" borderId="0" xfId="0" applyNumberFormat="1" applyFont="1" applyFill="1"/>
    <xf numFmtId="3" fontId="12" fillId="2" borderId="1" xfId="0" applyNumberFormat="1" applyFont="1" applyFill="1" applyBorder="1"/>
    <xf numFmtId="0" fontId="23" fillId="0" borderId="0" xfId="0" applyFont="1" applyBorder="1"/>
    <xf numFmtId="0" fontId="24" fillId="0" borderId="0" xfId="0" applyFont="1" applyBorder="1"/>
    <xf numFmtId="4" fontId="25" fillId="0" borderId="0" xfId="0" applyNumberFormat="1" applyFont="1" applyBorder="1"/>
    <xf numFmtId="0" fontId="23" fillId="0" borderId="10" xfId="0" applyFont="1" applyBorder="1"/>
    <xf numFmtId="3" fontId="23" fillId="0" borderId="10" xfId="0" applyNumberFormat="1" applyFont="1" applyBorder="1"/>
    <xf numFmtId="0" fontId="24" fillId="0" borderId="10" xfId="0" applyFont="1" applyBorder="1"/>
    <xf numFmtId="4" fontId="25" fillId="0" borderId="10" xfId="0" applyNumberFormat="1" applyFont="1" applyBorder="1"/>
    <xf numFmtId="3" fontId="0" fillId="0" borderId="1" xfId="0" applyNumberFormat="1" applyBorder="1" applyAlignment="1"/>
    <xf numFmtId="0" fontId="26" fillId="0" borderId="0" xfId="0" applyFont="1"/>
    <xf numFmtId="0" fontId="26" fillId="3" borderId="0" xfId="0" applyFont="1" applyFill="1"/>
    <xf numFmtId="0" fontId="27" fillId="0" borderId="0" xfId="0" applyFont="1"/>
    <xf numFmtId="0" fontId="28" fillId="0" borderId="0" xfId="0" applyFont="1" applyAlignment="1">
      <alignment wrapText="1"/>
    </xf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5" borderId="2" xfId="0" applyFont="1" applyFill="1" applyBorder="1" applyAlignment="1">
      <alignment horizontal="center" vertical="top"/>
    </xf>
    <xf numFmtId="0" fontId="30" fillId="5" borderId="2" xfId="0" applyFont="1" applyFill="1" applyBorder="1" applyAlignment="1">
      <alignment horizontal="center" vertical="top"/>
    </xf>
    <xf numFmtId="0" fontId="30" fillId="5" borderId="3" xfId="0" applyFont="1" applyFill="1" applyBorder="1" applyAlignment="1">
      <alignment vertical="top" wrapText="1"/>
    </xf>
    <xf numFmtId="0" fontId="30" fillId="5" borderId="4" xfId="0" applyFont="1" applyFill="1" applyBorder="1" applyAlignment="1">
      <alignment horizontal="right" vertical="top"/>
    </xf>
    <xf numFmtId="0" fontId="31" fillId="5" borderId="2" xfId="0" applyFont="1" applyFill="1" applyBorder="1" applyAlignment="1">
      <alignment horizontal="center" vertical="top"/>
    </xf>
    <xf numFmtId="0" fontId="26" fillId="6" borderId="0" xfId="0" applyFont="1" applyFill="1"/>
    <xf numFmtId="3" fontId="0" fillId="6" borderId="1" xfId="0" applyNumberFormat="1" applyFill="1" applyBorder="1" applyAlignment="1">
      <alignment wrapText="1"/>
    </xf>
    <xf numFmtId="3" fontId="14" fillId="4" borderId="1" xfId="0" applyNumberFormat="1" applyFont="1" applyFill="1" applyBorder="1" applyAlignment="1"/>
    <xf numFmtId="0" fontId="30" fillId="0" borderId="0" xfId="0" applyFont="1"/>
    <xf numFmtId="3" fontId="32" fillId="0" borderId="1" xfId="0" applyNumberFormat="1" applyFont="1" applyBorder="1" applyAlignment="1">
      <alignment wrapText="1"/>
    </xf>
    <xf numFmtId="3" fontId="33" fillId="0" borderId="1" xfId="0" applyNumberFormat="1" applyFont="1" applyBorder="1" applyAlignment="1">
      <alignment wrapText="1"/>
    </xf>
    <xf numFmtId="0" fontId="33" fillId="0" borderId="1" xfId="0" applyNumberFormat="1" applyFont="1" applyBorder="1" applyAlignment="1">
      <alignment wrapText="1"/>
    </xf>
    <xf numFmtId="3" fontId="34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3" fontId="15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3" fontId="14" fillId="0" borderId="1" xfId="0" applyNumberFormat="1" applyFont="1" applyBorder="1" applyAlignment="1">
      <alignment horizontal="center" wrapText="1"/>
    </xf>
    <xf numFmtId="3" fontId="13" fillId="0" borderId="7" xfId="0" applyNumberFormat="1" applyFont="1" applyBorder="1" applyAlignment="1">
      <alignment horizontal="center" wrapText="1"/>
    </xf>
    <xf numFmtId="3" fontId="13" fillId="0" borderId="8" xfId="0" applyNumberFormat="1" applyFont="1" applyBorder="1" applyAlignment="1">
      <alignment horizontal="center" wrapText="1"/>
    </xf>
    <xf numFmtId="3" fontId="13" fillId="0" borderId="9" xfId="0" applyNumberFormat="1" applyFont="1" applyBorder="1" applyAlignment="1">
      <alignment horizontal="center" wrapText="1"/>
    </xf>
    <xf numFmtId="3" fontId="13" fillId="0" borderId="7" xfId="0" applyNumberFormat="1" applyFont="1" applyBorder="1" applyAlignment="1">
      <alignment horizontal="center"/>
    </xf>
    <xf numFmtId="3" fontId="13" fillId="0" borderId="8" xfId="0" applyNumberFormat="1" applyFon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37" fillId="2" borderId="0" xfId="0" applyNumberFormat="1" applyFont="1" applyFill="1"/>
    <xf numFmtId="3" fontId="1" fillId="2" borderId="1" xfId="0" applyNumberFormat="1" applyFont="1" applyFill="1" applyBorder="1"/>
    <xf numFmtId="3" fontId="38" fillId="2" borderId="0" xfId="0" applyNumberFormat="1" applyFont="1" applyFill="1"/>
    <xf numFmtId="3" fontId="39" fillId="2" borderId="0" xfId="0" applyNumberFormat="1" applyFont="1" applyFill="1"/>
    <xf numFmtId="3" fontId="39" fillId="2" borderId="1" xfId="0" applyNumberFormat="1" applyFont="1" applyFill="1" applyBorder="1"/>
    <xf numFmtId="3" fontId="40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worksheet" Target="worksheets/sheet159.xml"/><Relationship Id="rId170" Type="http://schemas.openxmlformats.org/officeDocument/2006/relationships/theme" Target="theme/theme1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65" Type="http://schemas.openxmlformats.org/officeDocument/2006/relationships/worksheet" Target="worksheets/sheet16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71" Type="http://schemas.openxmlformats.org/officeDocument/2006/relationships/styles" Target="styles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61" Type="http://schemas.openxmlformats.org/officeDocument/2006/relationships/worksheet" Target="worksheets/sheet161.xml"/><Relationship Id="rId166" Type="http://schemas.openxmlformats.org/officeDocument/2006/relationships/worksheet" Target="worksheets/sheet16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72" Type="http://schemas.openxmlformats.org/officeDocument/2006/relationships/sharedStrings" Target="sharedStrings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rbobran.rs/e-uprava/budzet-srbobran/budzet-srbobran-2011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raljevo.org/cms/mestoZaUploadFajlove/Sluzbeni%20List%20Broj%2020-2011%5b2%5d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ovisad.rs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zitiste.org/index.php?option=com_content&amp;view=article&amp;id=44&amp;Itemid=27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anj.rs/" TargetMode="External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alibunar.org.rs/mdfa/cyr/Table/%D0%A1%D0%BB%D1%83%D0%B6%D0%B1%D0%B5%D0%BD%D0%B8-%D0%BB%D0%B8%D1%81%D1%82-%D0%BE%D0%BF%D1%88%D1%82%D0%B8%D0%BD%D0%B5-%D0%90%D0%BB%D0%B8%D0%B1%D1%83%D0%BD%D0%B0%D1%80/" TargetMode="External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llistbeograd.rs/pdf/2011/54-2011.pdf" TargetMode="External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leksandrovac.rs/Dokumenta.htm" TargetMode="External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rusonline.com/U-Brusu/predsednik-optine.html" TargetMode="External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njazevac.rs/Dokumenti/SL11-10.pdf" TargetMode="External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pstinaljig.org.rs/site/page4.aspx" TargetMode="External"/></Relationships>
</file>

<file path=xl/worksheets/_rels/sheet16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0.bin"/><Relationship Id="rId1" Type="http://schemas.openxmlformats.org/officeDocument/2006/relationships/hyperlink" Target="http://www.trstenik.rs/index.php/dostupnost" TargetMode="External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icevac-razanj.com/opstina-cicevac.html" TargetMode="External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pstinazajecar.org.rs/index.php?option=com_content&amp;task=view&amp;id=160&amp;Itemid=78" TargetMode="External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rusevac.rs/images/stories/Sl._list/Sl.list_2011/SL_LIST_6_11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lacrkva.rs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kovin.rs/index.php?option=com_jdownloads&amp;Itemid=68&amp;view=summary&amp;cid=78&amp;catid=22/index.php?/?option=com_jdownloads&amp;Itemid=68&amp;view=summary&amp;cid=78&amp;catid=2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ubotica.rs/pdf/sluzbeni_list/2011/sl_2011_62_sr.pdf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kanjiza.rs/hl_sl/2011/sl_list20_2011.pdf" TargetMode="External"/><Relationship Id="rId1" Type="http://schemas.openxmlformats.org/officeDocument/2006/relationships/hyperlink" Target="http://www.vrsac.com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btopola.org.rs/dokumenti/sluzbeni_list/2011/sluzbeni_list_12.pdf" TargetMode="External"/><Relationship Id="rId1" Type="http://schemas.openxmlformats.org/officeDocument/2006/relationships/hyperlink" Target="http://www.vrsac.com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zenta-senta.co.rs/sr/dokumenti" TargetMode="External"/><Relationship Id="rId1" Type="http://schemas.openxmlformats.org/officeDocument/2006/relationships/hyperlink" Target="http://www.vrsac.com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soapatin.org/upload/Sluzbenilist8-2011.pdf" TargetMode="External"/><Relationship Id="rId1" Type="http://schemas.openxmlformats.org/officeDocument/2006/relationships/hyperlink" Target="http://www.vrsac.com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euprava.kikinda.rs/default.asp?lang=cir&amp;page=servisi&amp;option=sluzbenilist" TargetMode="External"/><Relationship Id="rId1" Type="http://schemas.openxmlformats.org/officeDocument/2006/relationships/hyperlink" Target="http://www.vrsac.com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vrsac.com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vrsac.com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vrsac.com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vrsac.com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plandiste-opstina.rs/wp-content/uploads/2011/12/Odluka-o-budzetu-za-2012.pdf" TargetMode="External"/><Relationship Id="rId1" Type="http://schemas.openxmlformats.org/officeDocument/2006/relationships/hyperlink" Target="http://www.vrsac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oviknezevac.rs/dok/budzet2012.pdf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cinci.org/" TargetMode="External"/><Relationship Id="rId1" Type="http://schemas.openxmlformats.org/officeDocument/2006/relationships/hyperlink" Target="http://www.vrsac.com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www.pancevo.rs/documents/Odluka_o_budzetu_Grada_za_2012_1126.pdf" TargetMode="External"/><Relationship Id="rId1" Type="http://schemas.openxmlformats.org/officeDocument/2006/relationships/hyperlink" Target="http://www.vrsac.com/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://www.beocin.rs/sr/?p=left/SluzbeniList" TargetMode="External"/><Relationship Id="rId1" Type="http://schemas.openxmlformats.org/officeDocument/2006/relationships/hyperlink" Target="http://www.vrsac.com/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://sid.rs/index.php?option=com_content&amp;view=article&amp;id=122&amp;Itemid=145&amp;lang=en" TargetMode="External"/><Relationship Id="rId1" Type="http://schemas.openxmlformats.org/officeDocument/2006/relationships/hyperlink" Target="http://www.vrsac.com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://www.sremskamitrovica.org.rs/cir/odluke" TargetMode="External"/><Relationship Id="rId1" Type="http://schemas.openxmlformats.org/officeDocument/2006/relationships/hyperlink" Target="http://www.vrsac.com/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://www.irig.rs/images/vesti/Odluka%20o%20budzetu%20za%202012.godinu.pdf" TargetMode="External"/><Relationship Id="rId1" Type="http://schemas.openxmlformats.org/officeDocument/2006/relationships/hyperlink" Target="http://www.vrsac.com/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://www.ruma.rs/portal/index.php?option=com_content&amp;view=article&amp;id=238:2009-05-04-06-47-18&amp;catid=65:2009-01-29-10-18-44&amp;Itemid=61" TargetMode="External"/><Relationship Id="rId1" Type="http://schemas.openxmlformats.org/officeDocument/2006/relationships/hyperlink" Target="http://www.vrsac.com/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://www.starapazova.eu/images/stories/PDF/budzet/odluka_o_budzetu_opstine_Stara_Pazova_za_2012.godinu.pdf" TargetMode="External"/><Relationship Id="rId1" Type="http://schemas.openxmlformats.org/officeDocument/2006/relationships/hyperlink" Target="http://www.vrsac.com/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://www.indjija.net/upload/documents/2012_1/ODLUKA_O_BUDZETU_2012.pdf" TargetMode="External"/><Relationship Id="rId1" Type="http://schemas.openxmlformats.org/officeDocument/2006/relationships/hyperlink" Target="http://www.vrsac.com/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remski-karlovci.org.rs/www/index1.php?kat=10" TargetMode="External"/><Relationship Id="rId1" Type="http://schemas.openxmlformats.org/officeDocument/2006/relationships/hyperlink" Target="http://www.vrsac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ombor.rs/" TargetMode="Externa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vrsac.com/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ovacica.org/index.php?option=com_jdownloads&amp;Itemid=58&amp;task=viewcategory&amp;catid=7&amp;lang=sr" TargetMode="External"/><Relationship Id="rId1" Type="http://schemas.openxmlformats.org/officeDocument/2006/relationships/hyperlink" Target="http://www.vrsac.com/" TargetMode="Externa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://www.novibecej.rs/slb2011/slb15.pdf" TargetMode="External"/><Relationship Id="rId1" Type="http://schemas.openxmlformats.org/officeDocument/2006/relationships/hyperlink" Target="http://www.vrsac.com/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://www.sonovacrnja.org.rs/SL%202011/sl_br_10_20.12.2011.pdf" TargetMode="External"/><Relationship Id="rId1" Type="http://schemas.openxmlformats.org/officeDocument/2006/relationships/hyperlink" Target="http://www.vrsac.com/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emerin.rs/sluzbenilistovi.aspx" TargetMode="External"/><Relationship Id="rId1" Type="http://schemas.openxmlformats.org/officeDocument/2006/relationships/hyperlink" Target="http://www.vrsac.com/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://opstinabor.rs/upload/NasrtOdlukeobuetuOpstineBorza212godinu.pdf" TargetMode="External"/><Relationship Id="rId1" Type="http://schemas.openxmlformats.org/officeDocument/2006/relationships/hyperlink" Target="http://www.vrsac.com/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kladovo.org.rs/" TargetMode="External"/><Relationship Id="rId1" Type="http://schemas.openxmlformats.org/officeDocument/2006/relationships/hyperlink" Target="http://www.vrsac.com/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://www.majdanpek.rs/images/stories/s.g.%202011/Broj%2016.pdf" TargetMode="External"/><Relationship Id="rId1" Type="http://schemas.openxmlformats.org/officeDocument/2006/relationships/hyperlink" Target="http://www.vrsac.com/" TargetMode="External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://www.negotin.rs/pdf/sluzbeni_list/sl_negotin_2011_24.pdf" TargetMode="External"/><Relationship Id="rId1" Type="http://schemas.openxmlformats.org/officeDocument/2006/relationships/hyperlink" Target="http://www.vrsac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ula.rs/index.php?option=com_content&amp;view=article&amp;id=1151" TargetMode="External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://www.despotovac.rs/images/stories/Sluzbeni%20Glasnik%20broj%209%20-%202011.pdf" TargetMode="External"/><Relationship Id="rId1" Type="http://schemas.openxmlformats.org/officeDocument/2006/relationships/hyperlink" Target="http://www.vrsac.com/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godina.org.rs/sr/budzet.php" TargetMode="External"/><Relationship Id="rId1" Type="http://schemas.openxmlformats.org/officeDocument/2006/relationships/hyperlink" Target="http://www.vrsac.com/" TargetMode="Externa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aracin.rs/index.php?option=com_content&amp;task=view&amp;id=67&amp;Itemid=97" TargetMode="External"/><Relationship Id="rId1" Type="http://schemas.openxmlformats.org/officeDocument/2006/relationships/hyperlink" Target="http://www.vrsac.com/" TargetMode="Externa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://www.svilajnac.rs/e-dokumenti/sluzbeni-glasnik/3019-sluzbeni-glasnici-2011-godina.html" TargetMode="External"/><Relationship Id="rId1" Type="http://schemas.openxmlformats.org/officeDocument/2006/relationships/hyperlink" Target="http://www.vrsac.com/" TargetMode="External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uprija.rs/dokumenta/sluzbeni_glasnik/glasnik2011.html" TargetMode="External"/><Relationship Id="rId1" Type="http://schemas.openxmlformats.org/officeDocument/2006/relationships/hyperlink" Target="http://www.vrsac.com/" TargetMode="Externa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elikogradiste.org.rs/index.php?option=com_content&amp;view=article&amp;id=300&amp;Itemid=381&amp;lang=sr-YU" TargetMode="External"/><Relationship Id="rId1" Type="http://schemas.openxmlformats.org/officeDocument/2006/relationships/hyperlink" Target="http://www.vrsac.com/" TargetMode="Externa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olubac.org.rs/template1.aspx?pageID=118" TargetMode="External"/><Relationship Id="rId1" Type="http://schemas.openxmlformats.org/officeDocument/2006/relationships/hyperlink" Target="http://www.vrsac.com/" TargetMode="External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://www.zabari.org.rs/site/page37.aspx" TargetMode="External"/><Relationship Id="rId1" Type="http://schemas.openxmlformats.org/officeDocument/2006/relationships/hyperlink" Target="http://www.vrsac.com/" TargetMode="Externa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agubica.org.rs/files/Sluzbeni%20glasnik%20opstine%20Zagubica%2010-11.pdf" TargetMode="External"/><Relationship Id="rId1" Type="http://schemas.openxmlformats.org/officeDocument/2006/relationships/hyperlink" Target="http://www.vrsac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ecej.rs/docs/sl_glasnik/OUBsl2011-14.pdf" TargetMode="External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hyperlink" Target="http://www.kucevo.rs/servis-gradana/informator-o-radu.php" TargetMode="External"/><Relationship Id="rId1" Type="http://schemas.openxmlformats.org/officeDocument/2006/relationships/hyperlink" Target="http://www.vrsac.com/" TargetMode="Externa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5.bin"/><Relationship Id="rId1" Type="http://schemas.openxmlformats.org/officeDocument/2006/relationships/hyperlink" Target="http://www.vrsac.com/" TargetMode="External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hyperlink" Target="http://www.arandjelovac.rs/download/budzet2012/nacrt_odluke_o_budzetu_2012.pdf" TargetMode="External"/><Relationship Id="rId1" Type="http://schemas.openxmlformats.org/officeDocument/2006/relationships/hyperlink" Target="http://www.vrsac.com/" TargetMode="External"/></Relationships>
</file>

<file path=xl/worksheets/_rels/sheet6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://www.sobatocina.org.rs/" TargetMode="External"/><Relationship Id="rId1" Type="http://schemas.openxmlformats.org/officeDocument/2006/relationships/hyperlink" Target="http://www.vrsac.com/" TargetMode="External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hyperlink" Target="http://lapovo.opstinesrbije.com/index.php?menu=9&amp;submenu=2008_5" TargetMode="External"/><Relationship Id="rId1" Type="http://schemas.openxmlformats.org/officeDocument/2006/relationships/hyperlink" Target="http://www.vrsac.com/" TargetMode="External"/></Relationships>
</file>

<file path=xl/worksheets/_rels/sheet6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://www.kragujevac.rs/templates/admin/plugins/odluke/upload/Sluzbeni%20list%2027_2011.pdf" TargetMode="External"/><Relationship Id="rId1" Type="http://schemas.openxmlformats.org/officeDocument/2006/relationships/hyperlink" Target="http://www.vrsac.com/" TargetMode="External"/></Relationships>
</file>

<file path=xl/worksheets/_rels/sheet6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://www.cukarica.rs/images/stories/sednice/1._Odluka_o_budzetu_GO_Cukarica_za_2012._godinu.pdf" TargetMode="External"/><Relationship Id="rId1" Type="http://schemas.openxmlformats.org/officeDocument/2006/relationships/hyperlink" Target="http://www.vrsac.com/" TargetMode="External"/></Relationships>
</file>

<file path=xl/worksheets/_rels/sheet6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://www.novibeograd.rs/dokumenti/informator2012-januar.pdf" TargetMode="External"/><Relationship Id="rId1" Type="http://schemas.openxmlformats.org/officeDocument/2006/relationships/hyperlink" Target="http://www.vrsac.com/" TargetMode="External"/></Relationships>
</file>

<file path=xl/worksheets/_rels/sheet7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://www.palilula.org.rs/download/Palilula-Informator2011.pdf" TargetMode="External"/><Relationship Id="rId1" Type="http://schemas.openxmlformats.org/officeDocument/2006/relationships/hyperlink" Target="http://www.vrsac.com/" TargetMode="External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cebook.com/RA.ra.rakovica?sk=info" TargetMode="External"/><Relationship Id="rId1" Type="http://schemas.openxmlformats.org/officeDocument/2006/relationships/hyperlink" Target="http://www.vrsac.com/" TargetMode="External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vskivenac.rs/start.php?pageid=14" TargetMode="External"/><Relationship Id="rId1" Type="http://schemas.openxmlformats.org/officeDocument/2006/relationships/hyperlink" Target="http://www.vrsac.com/" TargetMode="Externa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arigrad.org.rs/Document/Document.aspx?CategoryId=164" TargetMode="External"/><Relationship Id="rId1" Type="http://schemas.openxmlformats.org/officeDocument/2006/relationships/hyperlink" Target="http://www.vrsac.com/" TargetMode="External"/></Relationships>
</file>

<file path=xl/worksheets/_rels/sheet7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://www.vozdovac.rs/images/downloads/2012/odluka%20o%20budzetu%20gradske%20opstine%20vozdovac%202012.pdf" TargetMode="External"/><Relationship Id="rId1" Type="http://schemas.openxmlformats.org/officeDocument/2006/relationships/hyperlink" Target="http://www.vrsac.com/" TargetMode="External"/></Relationships>
</file>

<file path=xl/worksheets/_rels/sheet7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hyperlink" Target="http://www.vracar.org.rs/skupstina-opstine/odluke-skupstine-opstine/025-2-sednica-27-12-2011.pdf" TargetMode="External"/><Relationship Id="rId1" Type="http://schemas.openxmlformats.org/officeDocument/2006/relationships/hyperlink" Target="http://www.vrsac.com/" TargetMode="External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emun.rs/cms/node/51" TargetMode="External"/><Relationship Id="rId1" Type="http://schemas.openxmlformats.org/officeDocument/2006/relationships/hyperlink" Target="http://www.vrsac.com/" TargetMode="External"/></Relationships>
</file>

<file path=xl/worksheets/_rels/sheet7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://www.zvezdara.com/images/stories/servis_gradjana/budzet_2012.pdf" TargetMode="External"/><Relationship Id="rId1" Type="http://schemas.openxmlformats.org/officeDocument/2006/relationships/hyperlink" Target="http://www.vrsac.com/" TargetMode="External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rajevo.org.rs/pages/14/Budzet" TargetMode="External"/><Relationship Id="rId1" Type="http://schemas.openxmlformats.org/officeDocument/2006/relationships/hyperlink" Target="http://www.vrsac.com/" TargetMode="External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grocka.rs/index.php?option=com_content&amp;view=article&amp;id=38&amp;Itemid=40&amp;lang=sr-RS" TargetMode="External"/><Relationship Id="rId1" Type="http://schemas.openxmlformats.org/officeDocument/2006/relationships/hyperlink" Target="http://www.vrsac.com/" TargetMode="External"/></Relationships>
</file>

<file path=xl/worksheets/_rels/sheet8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://www.lazarevac.rs/pdf/2011/budzet/Odluka%20o%20budzetu%20GO%20Lazarevac%202012.pdf" TargetMode="External"/><Relationship Id="rId1" Type="http://schemas.openxmlformats.org/officeDocument/2006/relationships/hyperlink" Target="http://www.vrsac.com/" TargetMode="External"/></Relationships>
</file>

<file path=xl/worksheets/_rels/sheet8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http://www.mladenovac.rs/lokalna-samouprava/dokumenti/dokumenti-2011/cat_view/112--2011/173---2011/189-6--.html" TargetMode="External"/><Relationship Id="rId1" Type="http://schemas.openxmlformats.org/officeDocument/2006/relationships/hyperlink" Target="http://www.vrsac.com/" TargetMode="External"/></Relationships>
</file>

<file path=xl/worksheets/_rels/sheet8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hyperlink" Target="http://www.obrenovac.rs/dokumenta/ODLUKA%20%20o%20budzetu%20ZA%202012.%20GODINU..pdf" TargetMode="External"/><Relationship Id="rId1" Type="http://schemas.openxmlformats.org/officeDocument/2006/relationships/hyperlink" Target="http://www.vrsac.com/" TargetMode="External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opot.org.rs/index.php?option=com_content&amp;view=article&amp;id=61&amp;Itemid=48" TargetMode="External"/><Relationship Id="rId1" Type="http://schemas.openxmlformats.org/officeDocument/2006/relationships/hyperlink" Target="http://www.vrsac.com/" TargetMode="External"/></Relationships>
</file>

<file path=xl/worksheets/_rels/sheet8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hyperlink" Target="http://www.opstinasurcin.org.rs/uploads/files/budzet-go-surcin-2012.pdf" TargetMode="External"/><Relationship Id="rId1" Type="http://schemas.openxmlformats.org/officeDocument/2006/relationships/hyperlink" Target="http://www.vrsac.com/" TargetMode="External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med-palanka.rs/images/Budzet2012.pdf" TargetMode="External"/><Relationship Id="rId1" Type="http://schemas.openxmlformats.org/officeDocument/2006/relationships/hyperlink" Target="http://www.vrsac.com/" TargetMode="External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pstinavrnjackabanja.com/budzet2012.pdf" TargetMode="External"/><Relationship Id="rId1" Type="http://schemas.openxmlformats.org/officeDocument/2006/relationships/hyperlink" Target="http://www.vrsac.com/" TargetMode="Externa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9.bin"/><Relationship Id="rId1" Type="http://schemas.openxmlformats.org/officeDocument/2006/relationships/hyperlink" Target="http://www.vrsac.com/" TargetMode="External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ka.rs/dokumenti/odluka.o.budzetu.2012.pdf" TargetMode="External"/><Relationship Id="rId1" Type="http://schemas.openxmlformats.org/officeDocument/2006/relationships/hyperlink" Target="http://www.vrsac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ac.rs/images/stories/PDF/SLUZBENI/13-2011.pdf" TargetMode="Externa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eposavic.org/" TargetMode="External"/><Relationship Id="rId1" Type="http://schemas.openxmlformats.org/officeDocument/2006/relationships/hyperlink" Target="http://www.vrsac.com/" TargetMode="External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pstinazvecan.rs/attachments/063_%D0%9E%D0%B4%D0%BB%D1%83%D0%BA%D0%B0%20%D0%BE%20%D0%B1%D1%83%D1%9F%D0%B5%D1%82%D1%83%20%D0%9E%D0%BF%D1%88%D1%82%D0%B8%D0%BD%D0%B5%20%D0%97%D0%B2%D0%B5%D1%87%D0%B0%D0%BD%20%D0%B7%D0%B0%202012.%20%D0%B3%D0%BE%D0%B4%D0%B8%D0%BD%D1%83.pdf" TargetMode="External"/><Relationship Id="rId1" Type="http://schemas.openxmlformats.org/officeDocument/2006/relationships/hyperlink" Target="http://www.vrsac.com/" TargetMode="External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zubin-potok.org.rs/so_zubin_potok_files/so_zubin_potok.htm" TargetMode="External"/><Relationship Id="rId1" Type="http://schemas.openxmlformats.org/officeDocument/2006/relationships/hyperlink" Target="http://www.vrsac.com/" TargetMode="Externa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rsa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F16" sqref="F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24" customHeight="1">
      <c r="A1" s="77" t="s">
        <v>24</v>
      </c>
      <c r="B1" s="77"/>
      <c r="C1" s="77"/>
    </row>
    <row r="2" spans="1:3" ht="30" customHeight="1">
      <c r="B2" s="77" t="s">
        <v>5</v>
      </c>
      <c r="C2" s="77"/>
    </row>
    <row r="3" spans="1:3" ht="30" customHeight="1">
      <c r="A3" s="1" t="s">
        <v>0</v>
      </c>
      <c r="B3" s="7">
        <v>1433411000</v>
      </c>
      <c r="C3" s="78" t="s">
        <v>25</v>
      </c>
    </row>
    <row r="4" spans="1:3" ht="30">
      <c r="A4" s="1" t="s">
        <v>6</v>
      </c>
      <c r="B4" s="7">
        <v>247000000</v>
      </c>
      <c r="C4" s="78"/>
    </row>
    <row r="5" spans="1:3">
      <c r="A5" s="1" t="s">
        <v>1</v>
      </c>
      <c r="B5" s="3">
        <f>B3-B4</f>
        <v>1186411000</v>
      </c>
      <c r="C5" s="78"/>
    </row>
    <row r="6" spans="1:3">
      <c r="A6" s="1" t="s">
        <v>2</v>
      </c>
      <c r="B6" s="8">
        <f>B5/1000/2</f>
        <v>593205.5</v>
      </c>
      <c r="C6" s="78"/>
    </row>
    <row r="7" spans="1:3" ht="30">
      <c r="A7" s="1" t="s">
        <v>7</v>
      </c>
      <c r="B7" s="9"/>
      <c r="C7" s="78"/>
    </row>
    <row r="8" spans="1:3">
      <c r="A8" s="1" t="s">
        <v>8</v>
      </c>
      <c r="B8" s="3">
        <f>B6-B7</f>
        <v>593205.5</v>
      </c>
      <c r="C8" s="78"/>
    </row>
    <row r="9" spans="1:3" ht="30" customHeight="1">
      <c r="A9" s="3"/>
      <c r="B9" s="77" t="s">
        <v>4</v>
      </c>
      <c r="C9" s="77"/>
    </row>
    <row r="10" spans="1:3">
      <c r="A10" s="3" t="s">
        <v>9</v>
      </c>
      <c r="B10" s="5"/>
      <c r="C10" s="7">
        <v>1433911000</v>
      </c>
    </row>
    <row r="11" spans="1:3" ht="30">
      <c r="A11" s="1" t="s">
        <v>2</v>
      </c>
      <c r="B11" s="5" t="s">
        <v>26</v>
      </c>
      <c r="C11" s="3">
        <f>C10/10000*15/2</f>
        <v>1075433.25</v>
      </c>
    </row>
    <row r="12" spans="1:3" ht="30">
      <c r="A12" s="1" t="s">
        <v>7</v>
      </c>
      <c r="B12" s="5"/>
      <c r="C12" s="9"/>
    </row>
    <row r="13" spans="1:3">
      <c r="A13" s="3" t="s">
        <v>8</v>
      </c>
      <c r="B13" s="5"/>
      <c r="C13" s="3">
        <f>C11-C12</f>
        <v>1075433.25</v>
      </c>
    </row>
    <row r="14" spans="1:3">
      <c r="A14" s="3"/>
      <c r="B14" s="5"/>
      <c r="C14" s="3"/>
    </row>
    <row r="15" spans="1:3" ht="20.25" customHeight="1">
      <c r="A15" s="3"/>
      <c r="B15" s="77" t="s">
        <v>23</v>
      </c>
      <c r="C15" s="77"/>
    </row>
    <row r="16" spans="1:3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1668638.75</v>
      </c>
      <c r="C17" s="3">
        <f>B17</f>
        <v>1668638.75</v>
      </c>
    </row>
    <row r="18" spans="1:3">
      <c r="A18" s="3" t="s">
        <v>11</v>
      </c>
      <c r="B18" s="3">
        <f>B7+C12</f>
        <v>0</v>
      </c>
      <c r="C18" s="7">
        <v>2100000</v>
      </c>
    </row>
    <row r="19" spans="1:3">
      <c r="A19" s="3" t="s">
        <v>12</v>
      </c>
      <c r="B19" s="3">
        <f>B17-B18</f>
        <v>1668638.75</v>
      </c>
      <c r="C19" s="3">
        <f>C17-C18</f>
        <v>-431361.25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1433911000</v>
      </c>
      <c r="C22" s="6" t="s">
        <v>27</v>
      </c>
    </row>
    <row r="23" spans="1:3" ht="30">
      <c r="A23" s="1" t="s">
        <v>15</v>
      </c>
      <c r="B23" s="3">
        <f>B22/1000</f>
        <v>1433911</v>
      </c>
      <c r="C23" s="6" t="s">
        <v>28</v>
      </c>
    </row>
    <row r="24" spans="1:3" ht="30">
      <c r="A24" s="1" t="s">
        <v>16</v>
      </c>
      <c r="B24" s="7">
        <v>1400000</v>
      </c>
      <c r="C24" s="6" t="s">
        <v>31</v>
      </c>
    </row>
    <row r="25" spans="1:3" ht="24.75">
      <c r="A25" s="1" t="s">
        <v>3</v>
      </c>
      <c r="B25" s="3">
        <f>B23-B24</f>
        <v>33911</v>
      </c>
      <c r="C25" s="6" t="s">
        <v>32</v>
      </c>
    </row>
    <row r="26" spans="1:3" ht="31.5" customHeight="1">
      <c r="A26" s="1" t="s">
        <v>19</v>
      </c>
      <c r="B26" s="3">
        <f>B23/5</f>
        <v>286782.2</v>
      </c>
      <c r="C26" s="6" t="s">
        <v>29</v>
      </c>
    </row>
    <row r="27" spans="1:3" ht="30" customHeight="1">
      <c r="A27" s="3" t="s">
        <v>20</v>
      </c>
      <c r="B27" s="3">
        <f>B23/5*4</f>
        <v>1147128.8</v>
      </c>
      <c r="C27" s="6" t="s">
        <v>30</v>
      </c>
    </row>
    <row r="28" spans="1:3" ht="27" customHeight="1">
      <c r="A28" s="1" t="s">
        <v>17</v>
      </c>
      <c r="B28" s="2">
        <f>B24/5</f>
        <v>280000</v>
      </c>
      <c r="C28" s="6" t="s">
        <v>29</v>
      </c>
    </row>
    <row r="29" spans="1:3" ht="31.5" customHeight="1">
      <c r="A29" s="3" t="s">
        <v>18</v>
      </c>
      <c r="B29" s="2">
        <f>B24/5*4</f>
        <v>1120000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9"/>
  <sheetViews>
    <sheetView topLeftCell="A5" workbookViewId="0">
      <selection activeCell="F16" sqref="F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>
        <v>560420000</v>
      </c>
      <c r="C3" s="78" t="s">
        <v>25</v>
      </c>
      <c r="F3" s="11" t="s">
        <v>60</v>
      </c>
    </row>
    <row r="4" spans="1:6" ht="30">
      <c r="A4" s="1" t="s">
        <v>6</v>
      </c>
      <c r="B4" s="7">
        <v>119190000</v>
      </c>
      <c r="C4" s="78"/>
      <c r="F4" s="2" t="s">
        <v>61</v>
      </c>
    </row>
    <row r="5" spans="1:6">
      <c r="A5" s="1" t="s">
        <v>1</v>
      </c>
      <c r="B5" s="3">
        <f>B3-B4</f>
        <v>441230000</v>
      </c>
      <c r="C5" s="78"/>
    </row>
    <row r="6" spans="1:6">
      <c r="A6" s="1" t="s">
        <v>2</v>
      </c>
      <c r="B6" s="8">
        <f>B5/1000/2</f>
        <v>220615</v>
      </c>
      <c r="C6" s="78"/>
    </row>
    <row r="7" spans="1:6" ht="30">
      <c r="A7" s="1" t="s">
        <v>7</v>
      </c>
      <c r="B7" s="9"/>
      <c r="C7" s="78"/>
      <c r="F7" s="2" t="s">
        <v>62</v>
      </c>
    </row>
    <row r="8" spans="1:6">
      <c r="A8" s="1" t="s">
        <v>8</v>
      </c>
      <c r="B8" s="3">
        <f>B6-B7</f>
        <v>220615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>
        <v>551552000</v>
      </c>
    </row>
    <row r="11" spans="1:6" ht="30">
      <c r="A11" s="1" t="s">
        <v>2</v>
      </c>
      <c r="B11" s="5" t="s">
        <v>26</v>
      </c>
      <c r="C11" s="3">
        <f>C10/10000*15/2</f>
        <v>413664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413664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634279</v>
      </c>
      <c r="C17" s="3">
        <f>B17</f>
        <v>634279</v>
      </c>
    </row>
    <row r="18" spans="1:3">
      <c r="A18" s="3" t="s">
        <v>11</v>
      </c>
      <c r="B18" s="3">
        <f>B7+C12</f>
        <v>0</v>
      </c>
      <c r="C18" s="7">
        <v>663000</v>
      </c>
    </row>
    <row r="19" spans="1:3">
      <c r="A19" s="3" t="s">
        <v>12</v>
      </c>
      <c r="B19" s="3">
        <f>B17-B18</f>
        <v>634279</v>
      </c>
      <c r="C19" s="3">
        <f>C17-C18</f>
        <v>-28721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551552000</v>
      </c>
      <c r="C22" s="6" t="s">
        <v>27</v>
      </c>
    </row>
    <row r="23" spans="1:3" ht="30">
      <c r="A23" s="1" t="s">
        <v>15</v>
      </c>
      <c r="B23" s="3">
        <f>B22/1000</f>
        <v>551552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551552</v>
      </c>
      <c r="C25" s="6" t="s">
        <v>32</v>
      </c>
    </row>
    <row r="26" spans="1:3" ht="31.5" customHeight="1">
      <c r="A26" s="1" t="s">
        <v>19</v>
      </c>
      <c r="B26" s="3">
        <f>B23/5</f>
        <v>110310.39999999999</v>
      </c>
      <c r="C26" s="6" t="s">
        <v>29</v>
      </c>
    </row>
    <row r="27" spans="1:3" ht="30" customHeight="1">
      <c r="A27" s="3" t="s">
        <v>20</v>
      </c>
      <c r="B27" s="3">
        <f>B23/5*4</f>
        <v>441241.59999999998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100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J21" sqref="J21"/>
    </sheetView>
  </sheetViews>
  <sheetFormatPr defaultRowHeight="15"/>
  <cols>
    <col min="1" max="1" width="39.85546875" style="2" customWidth="1"/>
    <col min="2" max="2" width="24.42578125" style="2" customWidth="1"/>
    <col min="3" max="3" width="27.28515625" style="2" customWidth="1"/>
    <col min="4" max="16384" width="9.140625" style="2"/>
  </cols>
  <sheetData>
    <row r="1" spans="1:3" ht="15.75">
      <c r="A1" s="85" t="s">
        <v>197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3189728000</v>
      </c>
      <c r="C3" s="81" t="s">
        <v>25</v>
      </c>
    </row>
    <row r="4" spans="1:3">
      <c r="A4" s="27" t="s">
        <v>6</v>
      </c>
      <c r="B4" s="28">
        <v>222000000</v>
      </c>
      <c r="C4" s="81"/>
    </row>
    <row r="5" spans="1:3">
      <c r="A5" s="27" t="s">
        <v>1</v>
      </c>
      <c r="B5" s="26">
        <f>B3-B4</f>
        <v>2967728000</v>
      </c>
      <c r="C5" s="81"/>
    </row>
    <row r="6" spans="1:3">
      <c r="A6" s="27" t="s">
        <v>2</v>
      </c>
      <c r="B6" s="29">
        <f>B5/1000/2</f>
        <v>1483864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1483864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2482953000</v>
      </c>
    </row>
    <row r="11" spans="1:3">
      <c r="A11" s="27" t="s">
        <v>2</v>
      </c>
      <c r="B11" s="31" t="s">
        <v>26</v>
      </c>
      <c r="C11" s="26">
        <f>C10/10000*15/2</f>
        <v>1862214.75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1862214.75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3346078.75</v>
      </c>
      <c r="C17" s="26">
        <f>B17</f>
        <v>3346078.75</v>
      </c>
    </row>
    <row r="18" spans="1:4">
      <c r="A18" s="26" t="s">
        <v>11</v>
      </c>
      <c r="B18" s="26">
        <f>B7+C12</f>
        <v>0</v>
      </c>
      <c r="C18" s="28"/>
      <c r="D18" s="57" t="s">
        <v>194</v>
      </c>
    </row>
    <row r="19" spans="1:4">
      <c r="A19" s="26" t="s">
        <v>12</v>
      </c>
      <c r="B19" s="26">
        <f>B17-B18</f>
        <v>3346078.75</v>
      </c>
      <c r="C19" s="26">
        <f>C17-C18</f>
        <v>3346078.75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2482953000</v>
      </c>
      <c r="C22" s="26" t="s">
        <v>27</v>
      </c>
    </row>
    <row r="23" spans="1:4" ht="26.25">
      <c r="A23" s="27" t="s">
        <v>15</v>
      </c>
      <c r="B23" s="26">
        <f>B22/1000</f>
        <v>2482953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57" t="s">
        <v>194</v>
      </c>
    </row>
    <row r="25" spans="1:4" ht="26.25">
      <c r="A25" s="27" t="s">
        <v>3</v>
      </c>
      <c r="B25" s="26">
        <f>B23-B24</f>
        <v>2482953</v>
      </c>
      <c r="C25" s="26" t="s">
        <v>186</v>
      </c>
    </row>
    <row r="26" spans="1:4" ht="31.5" customHeight="1">
      <c r="A26" s="27" t="s">
        <v>19</v>
      </c>
      <c r="B26" s="26">
        <f>B23/5</f>
        <v>496590.6</v>
      </c>
      <c r="C26" s="26" t="s">
        <v>29</v>
      </c>
    </row>
    <row r="27" spans="1:4" ht="30" customHeight="1">
      <c r="A27" s="26" t="s">
        <v>20</v>
      </c>
      <c r="B27" s="26">
        <f>B23/5*4</f>
        <v>1986362.4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5829031.75</v>
      </c>
      <c r="C32" s="2">
        <f>B23+C17</f>
        <v>5829031.75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5829031.75</v>
      </c>
      <c r="C34" s="2">
        <f>C32-C33</f>
        <v>5829031.75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H20" sqref="H20"/>
    </sheetView>
  </sheetViews>
  <sheetFormatPr defaultRowHeight="23.25" customHeight="1"/>
  <cols>
    <col min="1" max="1" width="39.85546875" style="2" customWidth="1"/>
    <col min="2" max="2" width="24.42578125" style="2" customWidth="1"/>
    <col min="3" max="3" width="29.28515625" style="2" customWidth="1"/>
    <col min="4" max="16384" width="9.140625" style="2"/>
  </cols>
  <sheetData>
    <row r="1" spans="1:3" ht="15.75">
      <c r="A1" s="88" t="s">
        <v>198</v>
      </c>
      <c r="B1" s="89"/>
      <c r="C1" s="90"/>
    </row>
    <row r="2" spans="1:3" ht="15">
      <c r="A2" s="26"/>
      <c r="B2" s="79" t="s">
        <v>5</v>
      </c>
      <c r="C2" s="79"/>
    </row>
    <row r="3" spans="1:3" ht="15">
      <c r="A3" s="27" t="s">
        <v>0</v>
      </c>
      <c r="B3" s="28">
        <v>374738000</v>
      </c>
      <c r="C3" s="81" t="s">
        <v>25</v>
      </c>
    </row>
    <row r="4" spans="1:3" ht="15">
      <c r="A4" s="27" t="s">
        <v>6</v>
      </c>
      <c r="B4" s="28">
        <v>85000000</v>
      </c>
      <c r="C4" s="81"/>
    </row>
    <row r="5" spans="1:3" ht="15">
      <c r="A5" s="27" t="s">
        <v>1</v>
      </c>
      <c r="B5" s="26">
        <f>B3-B4</f>
        <v>289738000</v>
      </c>
      <c r="C5" s="81"/>
    </row>
    <row r="6" spans="1:3" ht="15">
      <c r="A6" s="27" t="s">
        <v>2</v>
      </c>
      <c r="B6" s="29">
        <f>B5/1000/2</f>
        <v>144869</v>
      </c>
      <c r="C6" s="81"/>
    </row>
    <row r="7" spans="1:3" ht="15">
      <c r="A7" s="27" t="s">
        <v>7</v>
      </c>
      <c r="B7" s="30"/>
      <c r="C7" s="81"/>
    </row>
    <row r="8" spans="1:3" ht="15">
      <c r="A8" s="27" t="s">
        <v>8</v>
      </c>
      <c r="B8" s="26">
        <f>B6-B7</f>
        <v>144869</v>
      </c>
      <c r="C8" s="81"/>
    </row>
    <row r="9" spans="1:3" ht="15">
      <c r="A9" s="26"/>
      <c r="B9" s="79" t="s">
        <v>4</v>
      </c>
      <c r="C9" s="79"/>
    </row>
    <row r="10" spans="1:3" ht="15">
      <c r="A10" s="26" t="s">
        <v>9</v>
      </c>
      <c r="B10" s="31"/>
      <c r="C10" s="28">
        <v>317650000</v>
      </c>
    </row>
    <row r="11" spans="1:3" ht="15">
      <c r="A11" s="27" t="s">
        <v>2</v>
      </c>
      <c r="B11" s="31" t="s">
        <v>26</v>
      </c>
      <c r="C11" s="26">
        <f>C10/10000*15/2</f>
        <v>238237.5</v>
      </c>
    </row>
    <row r="12" spans="1:3" ht="15">
      <c r="A12" s="27" t="s">
        <v>7</v>
      </c>
      <c r="B12" s="31"/>
      <c r="C12" s="30"/>
    </row>
    <row r="13" spans="1:3" ht="15">
      <c r="A13" s="26" t="s">
        <v>8</v>
      </c>
      <c r="B13" s="31"/>
      <c r="C13" s="26">
        <f>C11-C12</f>
        <v>238237.5</v>
      </c>
    </row>
    <row r="14" spans="1:3" ht="15">
      <c r="A14" s="26"/>
      <c r="B14" s="31"/>
      <c r="C14" s="26"/>
    </row>
    <row r="15" spans="1:3" ht="15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 ht="23.25" customHeight="1">
      <c r="A17" s="26" t="s">
        <v>10</v>
      </c>
      <c r="B17" s="26">
        <f>B6+C11</f>
        <v>383106.5</v>
      </c>
      <c r="C17" s="26">
        <f>B17</f>
        <v>383106.5</v>
      </c>
    </row>
    <row r="18" spans="1:4" ht="23.25" customHeight="1">
      <c r="A18" s="26" t="s">
        <v>11</v>
      </c>
      <c r="B18" s="26">
        <f>B7+C12</f>
        <v>0</v>
      </c>
      <c r="C18" s="28"/>
      <c r="D18" s="57" t="s">
        <v>194</v>
      </c>
    </row>
    <row r="19" spans="1:4" ht="23.25" customHeight="1">
      <c r="A19" s="26" t="s">
        <v>12</v>
      </c>
      <c r="B19" s="26">
        <f>B17-B18</f>
        <v>383106.5</v>
      </c>
      <c r="C19" s="26">
        <f>C17-C18</f>
        <v>383106.5</v>
      </c>
    </row>
    <row r="20" spans="1:4" ht="23.25" customHeight="1">
      <c r="A20" s="26"/>
      <c r="B20" s="26"/>
      <c r="C20" s="26"/>
    </row>
    <row r="21" spans="1:4" ht="23.25" customHeight="1">
      <c r="A21" s="79" t="s">
        <v>13</v>
      </c>
      <c r="B21" s="79"/>
      <c r="C21" s="79"/>
    </row>
    <row r="22" spans="1:4" ht="23.25" customHeight="1">
      <c r="A22" s="26" t="s">
        <v>14</v>
      </c>
      <c r="B22" s="26">
        <f>C10</f>
        <v>317650000</v>
      </c>
      <c r="C22" s="26" t="s">
        <v>27</v>
      </c>
    </row>
    <row r="23" spans="1:4" ht="23.25" customHeight="1">
      <c r="A23" s="27" t="s">
        <v>15</v>
      </c>
      <c r="B23" s="26">
        <f>B22/1000</f>
        <v>317650</v>
      </c>
      <c r="C23" s="26" t="s">
        <v>28</v>
      </c>
    </row>
    <row r="24" spans="1:4" ht="23.25" customHeight="1">
      <c r="A24" s="27" t="s">
        <v>16</v>
      </c>
      <c r="B24" s="28"/>
      <c r="C24" s="26" t="s">
        <v>31</v>
      </c>
      <c r="D24" s="57" t="s">
        <v>194</v>
      </c>
    </row>
    <row r="25" spans="1:4" ht="23.25" customHeight="1">
      <c r="A25" s="27" t="s">
        <v>3</v>
      </c>
      <c r="B25" s="26">
        <f>B23-B24</f>
        <v>317650</v>
      </c>
      <c r="C25" s="26" t="s">
        <v>186</v>
      </c>
    </row>
    <row r="26" spans="1:4" ht="23.25" customHeight="1">
      <c r="A26" s="27" t="s">
        <v>19</v>
      </c>
      <c r="B26" s="26">
        <f>B23/5</f>
        <v>63530</v>
      </c>
      <c r="C26" s="26" t="s">
        <v>29</v>
      </c>
    </row>
    <row r="27" spans="1:4" ht="23.25" customHeight="1">
      <c r="A27" s="26" t="s">
        <v>20</v>
      </c>
      <c r="B27" s="26">
        <f>B23/5*4</f>
        <v>254120</v>
      </c>
      <c r="C27" s="26" t="s">
        <v>30</v>
      </c>
    </row>
    <row r="28" spans="1:4" ht="23.25" customHeight="1">
      <c r="A28" s="27" t="s">
        <v>17</v>
      </c>
      <c r="B28" s="26">
        <f>B24/5</f>
        <v>0</v>
      </c>
      <c r="C28" s="26" t="s">
        <v>29</v>
      </c>
    </row>
    <row r="29" spans="1:4" ht="23.25" customHeight="1">
      <c r="A29" s="26" t="s">
        <v>18</v>
      </c>
      <c r="B29" s="26">
        <f>B24/5*4</f>
        <v>0</v>
      </c>
      <c r="C29" s="26" t="s">
        <v>30</v>
      </c>
    </row>
    <row r="31" spans="1:4" ht="23.25" customHeight="1">
      <c r="A31" s="4" t="s">
        <v>86</v>
      </c>
      <c r="B31" s="2" t="s">
        <v>187</v>
      </c>
      <c r="C31" s="2" t="s">
        <v>87</v>
      </c>
    </row>
    <row r="32" spans="1:4" ht="23.25" customHeight="1">
      <c r="A32" s="2" t="s">
        <v>88</v>
      </c>
      <c r="B32" s="2">
        <f>B17+B23</f>
        <v>700756.5</v>
      </c>
      <c r="C32" s="2">
        <f>B23+C17</f>
        <v>700756.5</v>
      </c>
    </row>
    <row r="33" spans="1:3" ht="15">
      <c r="A33" s="2" t="s">
        <v>89</v>
      </c>
      <c r="B33" s="10">
        <f>B24+B18</f>
        <v>0</v>
      </c>
      <c r="C33" s="10">
        <f>B24+C18</f>
        <v>0</v>
      </c>
    </row>
    <row r="34" spans="1:3" ht="15">
      <c r="A34" s="2" t="s">
        <v>90</v>
      </c>
      <c r="B34" s="2">
        <f>B32-B33</f>
        <v>700756.5</v>
      </c>
      <c r="C34" s="2">
        <f>C32-C33</f>
        <v>700756.5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H21" sqref="H21"/>
    </sheetView>
  </sheetViews>
  <sheetFormatPr defaultRowHeight="15"/>
  <cols>
    <col min="1" max="1" width="39.85546875" style="2" customWidth="1"/>
    <col min="2" max="2" width="24.42578125" style="2" customWidth="1"/>
    <col min="3" max="3" width="28.140625" style="2" customWidth="1"/>
    <col min="4" max="16384" width="9.140625" style="2"/>
  </cols>
  <sheetData>
    <row r="1" spans="1:3" ht="15.75">
      <c r="A1" s="85" t="s">
        <v>199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1864323000</v>
      </c>
      <c r="C3" s="81" t="s">
        <v>25</v>
      </c>
    </row>
    <row r="4" spans="1:3">
      <c r="A4" s="27" t="s">
        <v>6</v>
      </c>
      <c r="B4" s="28">
        <v>336096000</v>
      </c>
      <c r="C4" s="81"/>
    </row>
    <row r="5" spans="1:3">
      <c r="A5" s="27" t="s">
        <v>1</v>
      </c>
      <c r="B5" s="26">
        <f>B3-B4</f>
        <v>1528227000</v>
      </c>
      <c r="C5" s="81"/>
    </row>
    <row r="6" spans="1:3">
      <c r="A6" s="27" t="s">
        <v>2</v>
      </c>
      <c r="B6" s="29">
        <f>B5/1000/2</f>
        <v>764113.5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764113.5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1643076000</v>
      </c>
    </row>
    <row r="11" spans="1:3">
      <c r="A11" s="27" t="s">
        <v>2</v>
      </c>
      <c r="B11" s="31" t="s">
        <v>26</v>
      </c>
      <c r="C11" s="26">
        <f>C10/10000*15/2</f>
        <v>1232307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1232307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1996420.5</v>
      </c>
      <c r="C17" s="26">
        <f>B17</f>
        <v>1996420.5</v>
      </c>
    </row>
    <row r="18" spans="1:4" ht="45">
      <c r="A18" s="26" t="s">
        <v>11</v>
      </c>
      <c r="B18" s="26">
        <f>B7+C12</f>
        <v>0</v>
      </c>
      <c r="C18" s="28"/>
      <c r="D18" s="2" t="s">
        <v>194</v>
      </c>
    </row>
    <row r="19" spans="1:4">
      <c r="A19" s="26" t="s">
        <v>12</v>
      </c>
      <c r="B19" s="26">
        <f>B17-B18</f>
        <v>1996420.5</v>
      </c>
      <c r="C19" s="26">
        <f>C17-C18</f>
        <v>1996420.5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1643076000</v>
      </c>
      <c r="C22" s="26" t="s">
        <v>27</v>
      </c>
    </row>
    <row r="23" spans="1:4" ht="26.25">
      <c r="A23" s="27" t="s">
        <v>15</v>
      </c>
      <c r="B23" s="26">
        <f>B22/1000</f>
        <v>1643076</v>
      </c>
      <c r="C23" s="26" t="s">
        <v>28</v>
      </c>
    </row>
    <row r="24" spans="1:4" ht="45">
      <c r="A24" s="27" t="s">
        <v>16</v>
      </c>
      <c r="B24" s="28"/>
      <c r="C24" s="26" t="s">
        <v>31</v>
      </c>
      <c r="D24" s="2" t="s">
        <v>194</v>
      </c>
    </row>
    <row r="25" spans="1:4" ht="26.25">
      <c r="A25" s="27" t="s">
        <v>3</v>
      </c>
      <c r="B25" s="26">
        <f>B23-B24</f>
        <v>1643076</v>
      </c>
      <c r="C25" s="26" t="s">
        <v>186</v>
      </c>
    </row>
    <row r="26" spans="1:4" ht="31.5" customHeight="1">
      <c r="A26" s="27" t="s">
        <v>19</v>
      </c>
      <c r="B26" s="26">
        <f>B23/5</f>
        <v>328615.2</v>
      </c>
      <c r="C26" s="26" t="s">
        <v>29</v>
      </c>
    </row>
    <row r="27" spans="1:4" ht="30" customHeight="1">
      <c r="A27" s="26" t="s">
        <v>20</v>
      </c>
      <c r="B27" s="26">
        <f>B23/5*4</f>
        <v>1314460.8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C32" s="2">
        <f>B23+C17</f>
        <v>3639496.5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3639496.5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>
  <dimension ref="A1:D34"/>
  <sheetViews>
    <sheetView topLeftCell="A15" workbookViewId="0">
      <selection activeCell="L23" sqref="L23"/>
    </sheetView>
  </sheetViews>
  <sheetFormatPr defaultRowHeight="15"/>
  <cols>
    <col min="1" max="1" width="39.85546875" style="2" customWidth="1"/>
    <col min="2" max="2" width="24.42578125" style="2" customWidth="1"/>
    <col min="3" max="3" width="26.42578125" style="2" customWidth="1"/>
    <col min="4" max="16384" width="9.140625" style="2"/>
  </cols>
  <sheetData>
    <row r="1" spans="1:3" ht="15.75">
      <c r="A1" s="85" t="s">
        <v>200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1047000000</v>
      </c>
      <c r="C3" s="81" t="s">
        <v>25</v>
      </c>
    </row>
    <row r="4" spans="1:3">
      <c r="A4" s="27" t="s">
        <v>6</v>
      </c>
      <c r="B4" s="28">
        <v>110000000</v>
      </c>
      <c r="C4" s="81"/>
    </row>
    <row r="5" spans="1:3">
      <c r="A5" s="27" t="s">
        <v>1</v>
      </c>
      <c r="B5" s="26">
        <f>B3-B4</f>
        <v>937000000</v>
      </c>
      <c r="C5" s="81"/>
    </row>
    <row r="6" spans="1:3">
      <c r="A6" s="27" t="s">
        <v>2</v>
      </c>
      <c r="B6" s="29">
        <f>B5/1000/2</f>
        <v>468500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468500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797185000</v>
      </c>
    </row>
    <row r="11" spans="1:3">
      <c r="A11" s="27" t="s">
        <v>2</v>
      </c>
      <c r="B11" s="31" t="s">
        <v>26</v>
      </c>
      <c r="C11" s="26">
        <f>C10/10000*15/2</f>
        <v>597888.75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597888.75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1066388.75</v>
      </c>
      <c r="C17" s="26">
        <f>B17</f>
        <v>1066388.75</v>
      </c>
    </row>
    <row r="18" spans="1:4">
      <c r="A18" s="26" t="s">
        <v>11</v>
      </c>
      <c r="B18" s="26">
        <f>B7+C12</f>
        <v>0</v>
      </c>
      <c r="C18" s="28"/>
      <c r="D18" s="57" t="s">
        <v>194</v>
      </c>
    </row>
    <row r="19" spans="1:4">
      <c r="A19" s="26" t="s">
        <v>12</v>
      </c>
      <c r="B19" s="26">
        <f>B17-B18</f>
        <v>1066388.75</v>
      </c>
      <c r="C19" s="26">
        <f>C17-C18</f>
        <v>1066388.75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797185000</v>
      </c>
      <c r="C22" s="26" t="s">
        <v>27</v>
      </c>
    </row>
    <row r="23" spans="1:4" ht="26.25">
      <c r="A23" s="27" t="s">
        <v>15</v>
      </c>
      <c r="B23" s="26">
        <f>B22/1000</f>
        <v>797185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57" t="s">
        <v>201</v>
      </c>
    </row>
    <row r="25" spans="1:4" ht="26.25">
      <c r="A25" s="27" t="s">
        <v>3</v>
      </c>
      <c r="B25" s="26">
        <f>B23-B24</f>
        <v>797185</v>
      </c>
      <c r="C25" s="26" t="s">
        <v>186</v>
      </c>
    </row>
    <row r="26" spans="1:4" ht="31.5" customHeight="1">
      <c r="A26" s="27" t="s">
        <v>19</v>
      </c>
      <c r="B26" s="26">
        <f>B23/5</f>
        <v>159437</v>
      </c>
      <c r="C26" s="26" t="s">
        <v>29</v>
      </c>
    </row>
    <row r="27" spans="1:4" ht="30" customHeight="1">
      <c r="A27" s="26" t="s">
        <v>20</v>
      </c>
      <c r="B27" s="26">
        <f>B23/5*4</f>
        <v>637748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61" t="s">
        <v>195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1863573.75</v>
      </c>
      <c r="C32" s="2">
        <f>B23+C17</f>
        <v>1863573.75</v>
      </c>
    </row>
    <row r="33" spans="1:4">
      <c r="A33" s="2" t="s">
        <v>89</v>
      </c>
      <c r="B33" s="10">
        <f>B24+B18</f>
        <v>0</v>
      </c>
      <c r="C33" s="10">
        <v>1000000</v>
      </c>
      <c r="D33" s="57" t="s">
        <v>202</v>
      </c>
    </row>
    <row r="34" spans="1:4">
      <c r="A34" s="2" t="s">
        <v>90</v>
      </c>
      <c r="B34" s="2">
        <f>B32-B33</f>
        <v>1863573.75</v>
      </c>
      <c r="C34" s="2">
        <f>C32-C33</f>
        <v>863573.75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>
  <dimension ref="A1:D34"/>
  <sheetViews>
    <sheetView topLeftCell="A15" workbookViewId="0">
      <selection activeCell="G22" sqref="G2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80" t="s">
        <v>203</v>
      </c>
      <c r="B1" s="80"/>
      <c r="C1" s="80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333174000</v>
      </c>
      <c r="C3" s="81" t="s">
        <v>25</v>
      </c>
    </row>
    <row r="4" spans="1:3">
      <c r="A4" s="27" t="s">
        <v>6</v>
      </c>
      <c r="B4" s="28">
        <v>201616000</v>
      </c>
      <c r="C4" s="81"/>
    </row>
    <row r="5" spans="1:3">
      <c r="A5" s="27" t="s">
        <v>1</v>
      </c>
      <c r="B5" s="26">
        <f>B3-B4</f>
        <v>131558000</v>
      </c>
      <c r="C5" s="81"/>
    </row>
    <row r="6" spans="1:3">
      <c r="A6" s="27" t="s">
        <v>2</v>
      </c>
      <c r="B6" s="29">
        <f>B5/1000/2</f>
        <v>65779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65779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288007000</v>
      </c>
    </row>
    <row r="11" spans="1:3">
      <c r="A11" s="27" t="s">
        <v>2</v>
      </c>
      <c r="B11" s="31" t="s">
        <v>26</v>
      </c>
      <c r="C11" s="26">
        <f>C10/10000*15/2</f>
        <v>216005.25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216005.25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281784.25</v>
      </c>
      <c r="C17" s="26">
        <f>B17</f>
        <v>281784.25</v>
      </c>
    </row>
    <row r="18" spans="1:4">
      <c r="A18" s="26" t="s">
        <v>11</v>
      </c>
      <c r="B18" s="26">
        <f>B7+C12</f>
        <v>0</v>
      </c>
      <c r="C18" s="28"/>
      <c r="D18" s="57" t="s">
        <v>194</v>
      </c>
    </row>
    <row r="19" spans="1:4">
      <c r="A19" s="26" t="s">
        <v>12</v>
      </c>
      <c r="B19" s="26">
        <f>B17-B18</f>
        <v>281784.25</v>
      </c>
      <c r="C19" s="26">
        <f>C17-C18</f>
        <v>281784.25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288007000</v>
      </c>
      <c r="C22" s="26" t="s">
        <v>27</v>
      </c>
    </row>
    <row r="23" spans="1:4" ht="26.25">
      <c r="A23" s="27" t="s">
        <v>15</v>
      </c>
      <c r="B23" s="26">
        <f>B22/1000</f>
        <v>288007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57" t="s">
        <v>194</v>
      </c>
    </row>
    <row r="25" spans="1:4" ht="26.25">
      <c r="A25" s="27" t="s">
        <v>3</v>
      </c>
      <c r="B25" s="26">
        <f>B23-B24</f>
        <v>288007</v>
      </c>
      <c r="C25" s="26" t="s">
        <v>186</v>
      </c>
    </row>
    <row r="26" spans="1:4" ht="31.5" customHeight="1">
      <c r="A26" s="27" t="s">
        <v>19</v>
      </c>
      <c r="B26" s="26">
        <f>B23/5</f>
        <v>57601.4</v>
      </c>
      <c r="C26" s="26" t="s">
        <v>29</v>
      </c>
    </row>
    <row r="27" spans="1:4" ht="30" customHeight="1">
      <c r="A27" s="26" t="s">
        <v>20</v>
      </c>
      <c r="B27" s="26">
        <f>B23/5*4</f>
        <v>230405.6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61" t="s">
        <v>195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569791.25</v>
      </c>
      <c r="C32" s="2">
        <f>B23+C17</f>
        <v>569791.25</v>
      </c>
    </row>
    <row r="33" spans="1:3">
      <c r="A33" s="2" t="s">
        <v>89</v>
      </c>
      <c r="B33" s="10">
        <f>B24+B18</f>
        <v>0</v>
      </c>
      <c r="C33" s="10">
        <v>200000</v>
      </c>
    </row>
    <row r="34" spans="1:3">
      <c r="A34" s="2" t="s">
        <v>90</v>
      </c>
      <c r="B34" s="2">
        <f>B32-B33</f>
        <v>569791.25</v>
      </c>
      <c r="C34" s="2">
        <f>C32-C33</f>
        <v>369791.25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H22" sqref="H22"/>
    </sheetView>
  </sheetViews>
  <sheetFormatPr defaultRowHeight="15"/>
  <cols>
    <col min="1" max="1" width="39.85546875" style="2" customWidth="1"/>
    <col min="2" max="2" width="24.42578125" style="2" customWidth="1"/>
    <col min="3" max="3" width="33.5703125" style="2" customWidth="1"/>
    <col min="4" max="16384" width="9.140625" style="2"/>
  </cols>
  <sheetData>
    <row r="1" spans="1:3" ht="15.75">
      <c r="A1" s="85" t="s">
        <v>204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1127724114</v>
      </c>
      <c r="C3" s="81" t="s">
        <v>25</v>
      </c>
    </row>
    <row r="4" spans="1:3">
      <c r="A4" s="27" t="s">
        <v>6</v>
      </c>
      <c r="B4" s="28">
        <v>105572190</v>
      </c>
      <c r="C4" s="81"/>
    </row>
    <row r="5" spans="1:3">
      <c r="A5" s="27" t="s">
        <v>1</v>
      </c>
      <c r="B5" s="26">
        <f>B3-B4</f>
        <v>1022151924</v>
      </c>
      <c r="C5" s="81"/>
    </row>
    <row r="6" spans="1:3">
      <c r="A6" s="27" t="s">
        <v>2</v>
      </c>
      <c r="B6" s="29">
        <f>B5/1000/2</f>
        <v>511075.962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511075.962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599285784</v>
      </c>
    </row>
    <row r="11" spans="1:3">
      <c r="A11" s="27" t="s">
        <v>2</v>
      </c>
      <c r="B11" s="31" t="s">
        <v>26</v>
      </c>
      <c r="C11" s="26">
        <f>C10/10000*15/2</f>
        <v>449464.33799999999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449464.33799999999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960540.3</v>
      </c>
      <c r="C17" s="26">
        <f>B17</f>
        <v>960540.3</v>
      </c>
    </row>
    <row r="18" spans="1:4">
      <c r="A18" s="26" t="s">
        <v>11</v>
      </c>
      <c r="B18" s="26">
        <f>B7+C12</f>
        <v>0</v>
      </c>
      <c r="C18" s="28"/>
      <c r="D18" s="57" t="s">
        <v>194</v>
      </c>
    </row>
    <row r="19" spans="1:4">
      <c r="A19" s="26" t="s">
        <v>12</v>
      </c>
      <c r="B19" s="26">
        <f>B17-B18</f>
        <v>960540.3</v>
      </c>
      <c r="C19" s="26">
        <f>C17-C18</f>
        <v>960540.3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599285784</v>
      </c>
      <c r="C22" s="26" t="s">
        <v>27</v>
      </c>
    </row>
    <row r="23" spans="1:4" ht="26.25">
      <c r="A23" s="27" t="s">
        <v>15</v>
      </c>
      <c r="B23" s="26">
        <f>B22/1000</f>
        <v>599285.78399999999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57" t="s">
        <v>194</v>
      </c>
    </row>
    <row r="25" spans="1:4" ht="26.25">
      <c r="A25" s="27" t="s">
        <v>3</v>
      </c>
      <c r="B25" s="26">
        <f>B23-B24</f>
        <v>599285.78399999999</v>
      </c>
      <c r="C25" s="26" t="s">
        <v>186</v>
      </c>
    </row>
    <row r="26" spans="1:4" ht="31.5" customHeight="1">
      <c r="A26" s="27" t="s">
        <v>19</v>
      </c>
      <c r="B26" s="26">
        <f>B23/5</f>
        <v>119857.1568</v>
      </c>
      <c r="C26" s="26" t="s">
        <v>29</v>
      </c>
    </row>
    <row r="27" spans="1:4" ht="30" customHeight="1">
      <c r="A27" s="26" t="s">
        <v>20</v>
      </c>
      <c r="B27" s="26">
        <f>B23/5*4</f>
        <v>479428.62719999999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C32" s="2">
        <f>B23+C17</f>
        <v>1559826.084</v>
      </c>
    </row>
    <row r="33" spans="1:3">
      <c r="A33" s="2" t="s">
        <v>89</v>
      </c>
      <c r="B33" s="10"/>
      <c r="C33" s="10">
        <f>B24+C18</f>
        <v>0</v>
      </c>
    </row>
    <row r="34" spans="1:3">
      <c r="A34" s="2" t="s">
        <v>90</v>
      </c>
      <c r="C34" s="2">
        <f>C32-C33</f>
        <v>1559826.084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I24" sqref="I24"/>
    </sheetView>
  </sheetViews>
  <sheetFormatPr defaultRowHeight="15"/>
  <cols>
    <col min="1" max="1" width="39.85546875" style="2" customWidth="1"/>
    <col min="2" max="2" width="24.42578125" style="2" customWidth="1"/>
    <col min="3" max="3" width="28.42578125" style="2" customWidth="1"/>
    <col min="4" max="16384" width="9.140625" style="2"/>
  </cols>
  <sheetData>
    <row r="1" spans="1:3" ht="15.75">
      <c r="A1" s="85" t="s">
        <v>205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2071000000</v>
      </c>
      <c r="C3" s="81" t="s">
        <v>25</v>
      </c>
    </row>
    <row r="4" spans="1:3">
      <c r="A4" s="27" t="s">
        <v>6</v>
      </c>
      <c r="B4" s="28">
        <v>193000000</v>
      </c>
      <c r="C4" s="81"/>
    </row>
    <row r="5" spans="1:3">
      <c r="A5" s="27" t="s">
        <v>1</v>
      </c>
      <c r="B5" s="26">
        <f>B3-B4</f>
        <v>1878000000</v>
      </c>
      <c r="C5" s="81"/>
    </row>
    <row r="6" spans="1:3">
      <c r="A6" s="27" t="s">
        <v>2</v>
      </c>
      <c r="B6" s="29">
        <f>B5/1000/2</f>
        <v>939000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939000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1770923550</v>
      </c>
    </row>
    <row r="11" spans="1:3">
      <c r="A11" s="27" t="s">
        <v>2</v>
      </c>
      <c r="B11" s="31" t="s">
        <v>26</v>
      </c>
      <c r="C11" s="26">
        <v>2549750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2549750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3488750</v>
      </c>
      <c r="C17" s="26">
        <f>B17</f>
        <v>3488750</v>
      </c>
    </row>
    <row r="18" spans="1:4">
      <c r="A18" s="26" t="s">
        <v>11</v>
      </c>
      <c r="B18" s="26">
        <f>B7+C12</f>
        <v>0</v>
      </c>
      <c r="C18" s="28">
        <v>2549750</v>
      </c>
      <c r="D18" s="57"/>
    </row>
    <row r="19" spans="1:4">
      <c r="A19" s="26" t="s">
        <v>12</v>
      </c>
      <c r="B19" s="26">
        <f>B17-B18</f>
        <v>3488750</v>
      </c>
      <c r="C19" s="26">
        <f>C17-C18</f>
        <v>939000</v>
      </c>
      <c r="D19" s="57"/>
    </row>
    <row r="20" spans="1:4">
      <c r="A20" s="26"/>
      <c r="B20" s="26"/>
      <c r="C20" s="26"/>
      <c r="D20" s="57"/>
    </row>
    <row r="21" spans="1:4" ht="19.5" customHeight="1">
      <c r="A21" s="79" t="s">
        <v>13</v>
      </c>
      <c r="B21" s="79"/>
      <c r="C21" s="79"/>
      <c r="D21" s="57"/>
    </row>
    <row r="22" spans="1:4">
      <c r="A22" s="26" t="s">
        <v>14</v>
      </c>
      <c r="B22" s="26">
        <f>C10</f>
        <v>1770923550</v>
      </c>
      <c r="C22" s="26" t="s">
        <v>27</v>
      </c>
      <c r="D22" s="57"/>
    </row>
    <row r="23" spans="1:4" ht="26.25">
      <c r="A23" s="27" t="s">
        <v>15</v>
      </c>
      <c r="B23" s="26">
        <f>B22/1000</f>
        <v>1770923.55</v>
      </c>
      <c r="C23" s="26" t="s">
        <v>28</v>
      </c>
    </row>
    <row r="24" spans="1:4">
      <c r="A24" s="27" t="s">
        <v>16</v>
      </c>
      <c r="B24" s="28">
        <v>2117000</v>
      </c>
      <c r="C24" s="26" t="s">
        <v>31</v>
      </c>
      <c r="D24" s="57" t="s">
        <v>206</v>
      </c>
    </row>
    <row r="25" spans="1:4" ht="26.25">
      <c r="A25" s="27" t="s">
        <v>3</v>
      </c>
      <c r="B25" s="26">
        <f>B23-B24</f>
        <v>-346076.44999999995</v>
      </c>
      <c r="C25" s="26" t="s">
        <v>186</v>
      </c>
    </row>
    <row r="26" spans="1:4" ht="31.5" customHeight="1">
      <c r="A26" s="27" t="s">
        <v>19</v>
      </c>
      <c r="B26" s="26">
        <f>B23/5</f>
        <v>354184.71</v>
      </c>
      <c r="C26" s="26" t="s">
        <v>29</v>
      </c>
    </row>
    <row r="27" spans="1:4" ht="30" customHeight="1">
      <c r="A27" s="26" t="s">
        <v>20</v>
      </c>
      <c r="B27" s="26">
        <f>B23/5*4</f>
        <v>1416738.84</v>
      </c>
      <c r="C27" s="26" t="s">
        <v>30</v>
      </c>
    </row>
    <row r="28" spans="1:4" ht="27" customHeight="1">
      <c r="A28" s="27" t="s">
        <v>17</v>
      </c>
      <c r="B28" s="26">
        <f>B24/5</f>
        <v>423400</v>
      </c>
      <c r="C28" s="26" t="s">
        <v>29</v>
      </c>
    </row>
    <row r="29" spans="1:4" ht="31.5" customHeight="1">
      <c r="A29" s="26" t="s">
        <v>18</v>
      </c>
      <c r="B29" s="26">
        <f>B24/5*4</f>
        <v>1693600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C32" s="2">
        <f>B23+C17</f>
        <v>5259673.55</v>
      </c>
    </row>
    <row r="33" spans="1:3">
      <c r="A33" s="2" t="s">
        <v>89</v>
      </c>
      <c r="B33" s="10"/>
      <c r="C33" s="10">
        <f>B24+C18</f>
        <v>4666750</v>
      </c>
    </row>
    <row r="34" spans="1:3">
      <c r="A34" s="2" t="s">
        <v>90</v>
      </c>
      <c r="C34" s="2">
        <f>C32-C33</f>
        <v>592923.54999999981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L16" sqref="L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80" t="s">
        <v>207</v>
      </c>
      <c r="B1" s="80"/>
      <c r="C1" s="80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2234000000</v>
      </c>
      <c r="C3" s="81" t="s">
        <v>25</v>
      </c>
    </row>
    <row r="4" spans="1:3">
      <c r="A4" s="27" t="s">
        <v>6</v>
      </c>
      <c r="B4" s="28">
        <v>332000000</v>
      </c>
      <c r="C4" s="81"/>
    </row>
    <row r="5" spans="1:3">
      <c r="A5" s="27" t="s">
        <v>1</v>
      </c>
      <c r="B5" s="26">
        <f>B3-B4</f>
        <v>1902000000</v>
      </c>
      <c r="C5" s="81"/>
    </row>
    <row r="6" spans="1:3">
      <c r="A6" s="27" t="s">
        <v>2</v>
      </c>
      <c r="B6" s="29">
        <f>B5/1000/2</f>
        <v>951000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951000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2373000000</v>
      </c>
    </row>
    <row r="11" spans="1:3">
      <c r="A11" s="27" t="s">
        <v>2</v>
      </c>
      <c r="B11" s="31" t="s">
        <v>26</v>
      </c>
      <c r="C11" s="26">
        <f>C10/10000*15/2</f>
        <v>1779750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1779750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2730750</v>
      </c>
      <c r="C17" s="26">
        <f>B17</f>
        <v>2730750</v>
      </c>
    </row>
    <row r="18" spans="1:4">
      <c r="A18" s="26" t="s">
        <v>11</v>
      </c>
      <c r="B18" s="26">
        <f>B7+C12</f>
        <v>0</v>
      </c>
      <c r="C18" s="28">
        <v>0</v>
      </c>
      <c r="D18" s="57" t="s">
        <v>194</v>
      </c>
    </row>
    <row r="19" spans="1:4">
      <c r="A19" s="26" t="s">
        <v>12</v>
      </c>
      <c r="B19" s="26">
        <f>B17-B18</f>
        <v>2730750</v>
      </c>
      <c r="C19" s="26">
        <f>C17-C18</f>
        <v>2730750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2373000000</v>
      </c>
      <c r="C22" s="26" t="s">
        <v>27</v>
      </c>
    </row>
    <row r="23" spans="1:4" ht="26.25">
      <c r="A23" s="27" t="s">
        <v>15</v>
      </c>
      <c r="B23" s="26">
        <f>B22/1000</f>
        <v>2373000</v>
      </c>
      <c r="C23" s="26" t="s">
        <v>28</v>
      </c>
    </row>
    <row r="24" spans="1:4">
      <c r="A24" s="27" t="s">
        <v>16</v>
      </c>
      <c r="B24" s="28">
        <v>0</v>
      </c>
      <c r="C24" s="26" t="s">
        <v>31</v>
      </c>
      <c r="D24" s="57" t="s">
        <v>194</v>
      </c>
    </row>
    <row r="25" spans="1:4" ht="26.25">
      <c r="A25" s="27" t="s">
        <v>3</v>
      </c>
      <c r="B25" s="26">
        <f>B23-B24</f>
        <v>2373000</v>
      </c>
      <c r="C25" s="26" t="s">
        <v>186</v>
      </c>
    </row>
    <row r="26" spans="1:4" ht="31.5" customHeight="1">
      <c r="A26" s="27" t="s">
        <v>19</v>
      </c>
      <c r="B26" s="26">
        <f>B23/5</f>
        <v>474600</v>
      </c>
      <c r="C26" s="26" t="s">
        <v>29</v>
      </c>
    </row>
    <row r="27" spans="1:4" ht="30" customHeight="1">
      <c r="A27" s="26" t="s">
        <v>20</v>
      </c>
      <c r="B27" s="26">
        <f>B23/5*4</f>
        <v>1898400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5103750</v>
      </c>
      <c r="C32" s="2">
        <f>B23+C17</f>
        <v>5103750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5103750</v>
      </c>
      <c r="C34" s="2">
        <f>C32-C33</f>
        <v>5103750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G16" sqref="G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8" ht="28.5" customHeight="1">
      <c r="A1" s="80" t="s">
        <v>208</v>
      </c>
      <c r="B1" s="80"/>
      <c r="C1" s="80"/>
    </row>
    <row r="2" spans="1:8" ht="27" customHeight="1">
      <c r="A2" s="26"/>
      <c r="B2" s="79" t="s">
        <v>5</v>
      </c>
      <c r="C2" s="79"/>
    </row>
    <row r="3" spans="1:8" ht="30" customHeight="1">
      <c r="A3" s="27" t="s">
        <v>0</v>
      </c>
      <c r="B3" s="28">
        <v>913482729</v>
      </c>
      <c r="C3" s="81" t="s">
        <v>25</v>
      </c>
    </row>
    <row r="4" spans="1:8" ht="15.75" thickBot="1">
      <c r="A4" s="27" t="s">
        <v>6</v>
      </c>
      <c r="B4" s="28">
        <v>456089920</v>
      </c>
      <c r="C4" s="81"/>
      <c r="E4" s="62"/>
      <c r="F4" s="62"/>
      <c r="G4" s="62"/>
      <c r="H4" s="63"/>
    </row>
    <row r="5" spans="1:8">
      <c r="A5" s="27" t="s">
        <v>1</v>
      </c>
      <c r="B5" s="26">
        <f>B3-B4</f>
        <v>457392809</v>
      </c>
      <c r="C5" s="81"/>
      <c r="E5" s="57"/>
    </row>
    <row r="6" spans="1:8">
      <c r="A6" s="27" t="s">
        <v>2</v>
      </c>
      <c r="B6" s="29">
        <f>B5/1000/2</f>
        <v>228696.4045</v>
      </c>
      <c r="C6" s="81"/>
    </row>
    <row r="7" spans="1:8">
      <c r="A7" s="27" t="s">
        <v>7</v>
      </c>
      <c r="B7" s="30"/>
      <c r="C7" s="81"/>
    </row>
    <row r="8" spans="1:8">
      <c r="A8" s="27" t="s">
        <v>8</v>
      </c>
      <c r="B8" s="26">
        <f>B6-B7</f>
        <v>228696.4045</v>
      </c>
      <c r="C8" s="81"/>
    </row>
    <row r="9" spans="1:8" ht="27" customHeight="1">
      <c r="A9" s="26"/>
      <c r="B9" s="79" t="s">
        <v>4</v>
      </c>
      <c r="C9" s="79"/>
    </row>
    <row r="10" spans="1:8">
      <c r="A10" s="26" t="s">
        <v>9</v>
      </c>
      <c r="B10" s="31"/>
      <c r="C10" s="28">
        <v>730132000</v>
      </c>
      <c r="D10" s="57"/>
      <c r="F10" s="2" t="s">
        <v>209</v>
      </c>
    </row>
    <row r="11" spans="1:8">
      <c r="A11" s="27" t="s">
        <v>2</v>
      </c>
      <c r="B11" s="31" t="s">
        <v>26</v>
      </c>
      <c r="C11" s="26">
        <f>C10/10000*15/2</f>
        <v>547599</v>
      </c>
    </row>
    <row r="12" spans="1:8">
      <c r="A12" s="27" t="s">
        <v>7</v>
      </c>
      <c r="B12" s="31"/>
      <c r="C12" s="30"/>
    </row>
    <row r="13" spans="1:8">
      <c r="A13" s="26" t="s">
        <v>8</v>
      </c>
      <c r="B13" s="31"/>
      <c r="C13" s="26">
        <f>C11-C12</f>
        <v>547599</v>
      </c>
    </row>
    <row r="14" spans="1:8">
      <c r="A14" s="26"/>
      <c r="B14" s="31"/>
      <c r="C14" s="26"/>
    </row>
    <row r="15" spans="1:8" ht="20.25" customHeight="1">
      <c r="A15" s="26"/>
      <c r="B15" s="79" t="s">
        <v>23</v>
      </c>
      <c r="C15" s="79"/>
    </row>
    <row r="16" spans="1:8" ht="39">
      <c r="A16" s="26"/>
      <c r="B16" s="32" t="s">
        <v>21</v>
      </c>
      <c r="C16" s="32" t="s">
        <v>22</v>
      </c>
    </row>
    <row r="17" spans="1:8">
      <c r="A17" s="26" t="s">
        <v>10</v>
      </c>
      <c r="B17" s="26">
        <f>B6+C11</f>
        <v>776295.40449999995</v>
      </c>
      <c r="C17" s="26">
        <f>B17</f>
        <v>776295.40449999995</v>
      </c>
    </row>
    <row r="18" spans="1:8">
      <c r="A18" s="26" t="s">
        <v>11</v>
      </c>
      <c r="B18" s="26">
        <f>B7+C12</f>
        <v>0</v>
      </c>
      <c r="C18" s="28"/>
      <c r="D18" s="57" t="s">
        <v>194</v>
      </c>
    </row>
    <row r="19" spans="1:8">
      <c r="A19" s="26" t="s">
        <v>12</v>
      </c>
      <c r="B19" s="26">
        <f>B17-B18</f>
        <v>776295.40449999995</v>
      </c>
      <c r="C19" s="26">
        <f>C17-C18</f>
        <v>776295.40449999995</v>
      </c>
    </row>
    <row r="20" spans="1:8">
      <c r="A20" s="26"/>
      <c r="B20" s="26"/>
      <c r="C20" s="26"/>
    </row>
    <row r="21" spans="1:8" ht="19.5" customHeight="1">
      <c r="A21" s="79" t="s">
        <v>13</v>
      </c>
      <c r="B21" s="79"/>
      <c r="C21" s="79"/>
    </row>
    <row r="22" spans="1:8">
      <c r="A22" s="26" t="s">
        <v>14</v>
      </c>
      <c r="B22" s="26">
        <f>C10</f>
        <v>730132000</v>
      </c>
      <c r="C22" s="26" t="s">
        <v>27</v>
      </c>
    </row>
    <row r="23" spans="1:8" ht="26.25">
      <c r="A23" s="27" t="s">
        <v>15</v>
      </c>
      <c r="B23" s="26">
        <f>B22/1000</f>
        <v>730132</v>
      </c>
      <c r="C23" s="26" t="s">
        <v>28</v>
      </c>
    </row>
    <row r="24" spans="1:8" ht="15.75" thickBot="1">
      <c r="A24" s="27" t="s">
        <v>16</v>
      </c>
      <c r="B24" s="28"/>
      <c r="C24" s="26" t="s">
        <v>31</v>
      </c>
      <c r="D24" s="57" t="s">
        <v>194</v>
      </c>
      <c r="E24" s="64"/>
      <c r="F24" s="65"/>
      <c r="G24" s="66"/>
      <c r="H24" s="67"/>
    </row>
    <row r="25" spans="1:8" ht="27" thickBot="1">
      <c r="A25" s="27" t="s">
        <v>3</v>
      </c>
      <c r="B25" s="26">
        <f>B23-B24</f>
        <v>730132</v>
      </c>
      <c r="C25" s="26" t="s">
        <v>186</v>
      </c>
      <c r="E25" s="64"/>
      <c r="F25" s="68"/>
      <c r="G25" s="66"/>
      <c r="H25" s="67"/>
    </row>
    <row r="26" spans="1:8" ht="31.5" customHeight="1">
      <c r="A26" s="27" t="s">
        <v>19</v>
      </c>
      <c r="B26" s="26">
        <f>B23/5</f>
        <v>146026.4</v>
      </c>
      <c r="C26" s="26" t="s">
        <v>29</v>
      </c>
    </row>
    <row r="27" spans="1:8" ht="30" customHeight="1">
      <c r="A27" s="26" t="s">
        <v>20</v>
      </c>
      <c r="B27" s="26">
        <f>B23/5*4</f>
        <v>584105.6</v>
      </c>
      <c r="C27" s="26" t="s">
        <v>30</v>
      </c>
    </row>
    <row r="28" spans="1:8" ht="27" customHeight="1">
      <c r="A28" s="27" t="s">
        <v>17</v>
      </c>
      <c r="B28" s="26">
        <f>B24/5</f>
        <v>0</v>
      </c>
      <c r="C28" s="26" t="s">
        <v>29</v>
      </c>
    </row>
    <row r="29" spans="1:8" ht="31.5" customHeight="1">
      <c r="A29" s="26" t="s">
        <v>18</v>
      </c>
      <c r="B29" s="26">
        <f>B24/5*4</f>
        <v>0</v>
      </c>
      <c r="C29" s="26" t="s">
        <v>30</v>
      </c>
    </row>
    <row r="31" spans="1:8" ht="30">
      <c r="A31" s="61" t="s">
        <v>195</v>
      </c>
      <c r="B31" s="2" t="s">
        <v>187</v>
      </c>
      <c r="C31" s="2" t="s">
        <v>87</v>
      </c>
    </row>
    <row r="32" spans="1:8">
      <c r="A32" s="2" t="s">
        <v>88</v>
      </c>
      <c r="B32" s="2">
        <f>B17+B23</f>
        <v>1506427.4044999999</v>
      </c>
      <c r="C32" s="2">
        <f>B23+C17</f>
        <v>1506427.4044999999</v>
      </c>
    </row>
    <row r="33" spans="1:4">
      <c r="A33" s="2" t="s">
        <v>89</v>
      </c>
      <c r="B33" s="10">
        <f>B24+B18</f>
        <v>0</v>
      </c>
      <c r="C33" s="10">
        <v>297338</v>
      </c>
      <c r="D33" s="57" t="s">
        <v>210</v>
      </c>
    </row>
    <row r="34" spans="1:4">
      <c r="A34" s="2" t="s">
        <v>90</v>
      </c>
      <c r="B34" s="2">
        <f>B32-B33</f>
        <v>1506427.4044999999</v>
      </c>
      <c r="C34" s="2">
        <f>C32-C33</f>
        <v>1209089.4044999999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H21" sqref="H21"/>
    </sheetView>
  </sheetViews>
  <sheetFormatPr defaultRowHeight="15"/>
  <cols>
    <col min="1" max="1" width="39.85546875" style="2" customWidth="1"/>
    <col min="2" max="2" width="24.42578125" style="2" customWidth="1"/>
    <col min="3" max="3" width="26.5703125" style="2" customWidth="1"/>
    <col min="4" max="16384" width="9.140625" style="2"/>
  </cols>
  <sheetData>
    <row r="1" spans="1:5" ht="33" customHeight="1">
      <c r="A1" s="82" t="s">
        <v>211</v>
      </c>
      <c r="B1" s="83"/>
      <c r="C1" s="84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>
        <v>698723000</v>
      </c>
      <c r="C3" s="81" t="s">
        <v>25</v>
      </c>
    </row>
    <row r="4" spans="1:5">
      <c r="A4" s="27" t="s">
        <v>6</v>
      </c>
      <c r="B4" s="28">
        <v>180000000</v>
      </c>
      <c r="C4" s="81"/>
    </row>
    <row r="5" spans="1:5">
      <c r="A5" s="27" t="s">
        <v>1</v>
      </c>
      <c r="B5" s="26">
        <f>B3-B4</f>
        <v>518723000</v>
      </c>
      <c r="C5" s="81"/>
    </row>
    <row r="6" spans="1:5">
      <c r="A6" s="27" t="s">
        <v>2</v>
      </c>
      <c r="B6" s="29">
        <f>B5/1000/2</f>
        <v>259361.5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259361.5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>
        <v>372400000</v>
      </c>
      <c r="D10" s="57"/>
      <c r="E10" s="57"/>
    </row>
    <row r="11" spans="1:5">
      <c r="A11" s="27" t="s">
        <v>2</v>
      </c>
      <c r="B11" s="31" t="s">
        <v>26</v>
      </c>
      <c r="C11" s="26">
        <f>C10/10000*15/2</f>
        <v>279300</v>
      </c>
      <c r="E11" s="57"/>
    </row>
    <row r="12" spans="1:5">
      <c r="A12" s="27" t="s">
        <v>7</v>
      </c>
      <c r="B12" s="31"/>
      <c r="C12" s="30"/>
      <c r="E12" s="57"/>
    </row>
    <row r="13" spans="1:5">
      <c r="A13" s="26" t="s">
        <v>8</v>
      </c>
      <c r="B13" s="31"/>
      <c r="C13" s="26">
        <f>C11-C12</f>
        <v>279300</v>
      </c>
      <c r="E13" s="57"/>
    </row>
    <row r="14" spans="1:5">
      <c r="A14" s="26"/>
      <c r="B14" s="31"/>
      <c r="C14" s="26"/>
      <c r="E14" s="57"/>
    </row>
    <row r="15" spans="1:5" ht="20.25" customHeight="1">
      <c r="A15" s="26"/>
      <c r="B15" s="79" t="s">
        <v>23</v>
      </c>
      <c r="C15" s="79"/>
      <c r="E15" s="57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538661.5</v>
      </c>
      <c r="C17" s="26">
        <f>B17</f>
        <v>538661.5</v>
      </c>
    </row>
    <row r="18" spans="1:4">
      <c r="A18" s="26" t="s">
        <v>11</v>
      </c>
      <c r="B18" s="26">
        <f>B7+C12</f>
        <v>0</v>
      </c>
      <c r="C18" s="28">
        <v>560000</v>
      </c>
      <c r="D18" s="57" t="s">
        <v>212</v>
      </c>
    </row>
    <row r="19" spans="1:4">
      <c r="A19" s="26" t="s">
        <v>12</v>
      </c>
      <c r="B19" s="26">
        <f>B17-B18</f>
        <v>538661.5</v>
      </c>
      <c r="C19" s="26">
        <f>C17-C18</f>
        <v>-21338.5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372400000</v>
      </c>
      <c r="C22" s="26" t="s">
        <v>27</v>
      </c>
    </row>
    <row r="23" spans="1:4" ht="26.25">
      <c r="A23" s="27" t="s">
        <v>15</v>
      </c>
      <c r="B23" s="26">
        <f>B22/1000</f>
        <v>372400</v>
      </c>
      <c r="C23" s="26" t="s">
        <v>28</v>
      </c>
    </row>
    <row r="24" spans="1:4">
      <c r="A24" s="27" t="s">
        <v>16</v>
      </c>
      <c r="B24" s="28">
        <v>500000</v>
      </c>
      <c r="C24" s="26" t="s">
        <v>31</v>
      </c>
      <c r="D24" s="57" t="s">
        <v>213</v>
      </c>
    </row>
    <row r="25" spans="1:4" ht="26.25">
      <c r="A25" s="27" t="s">
        <v>3</v>
      </c>
      <c r="B25" s="26">
        <f>B23-B24</f>
        <v>-127600</v>
      </c>
      <c r="C25" s="26" t="s">
        <v>186</v>
      </c>
    </row>
    <row r="26" spans="1:4" ht="26.25">
      <c r="A26" s="27" t="s">
        <v>19</v>
      </c>
      <c r="B26" s="26">
        <f>B23/5</f>
        <v>74480</v>
      </c>
      <c r="C26" s="26" t="s">
        <v>29</v>
      </c>
    </row>
    <row r="27" spans="1:4" ht="26.25">
      <c r="A27" s="26" t="s">
        <v>20</v>
      </c>
      <c r="B27" s="26">
        <f>B23/5*4</f>
        <v>297920</v>
      </c>
      <c r="C27" s="26" t="s">
        <v>30</v>
      </c>
    </row>
    <row r="28" spans="1:4" ht="26.25">
      <c r="A28" s="27" t="s">
        <v>17</v>
      </c>
      <c r="B28" s="26">
        <f>B24/5</f>
        <v>100000</v>
      </c>
      <c r="C28" s="26" t="s">
        <v>29</v>
      </c>
    </row>
    <row r="29" spans="1:4" ht="26.25">
      <c r="A29" s="26" t="s">
        <v>18</v>
      </c>
      <c r="B29" s="26">
        <f>B24/5*4</f>
        <v>400000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911061.5</v>
      </c>
      <c r="C32" s="2">
        <f>B23+C17</f>
        <v>911061.5</v>
      </c>
    </row>
    <row r="33" spans="1:3">
      <c r="A33" s="2" t="s">
        <v>89</v>
      </c>
      <c r="B33" s="10">
        <f>B24+B18</f>
        <v>500000</v>
      </c>
      <c r="C33" s="10">
        <f>B24+C18</f>
        <v>1060000</v>
      </c>
    </row>
    <row r="34" spans="1:3">
      <c r="A34" s="2" t="s">
        <v>90</v>
      </c>
      <c r="B34" s="2">
        <f>B32-B33</f>
        <v>411061.5</v>
      </c>
      <c r="C34" s="2">
        <f>C32-C33</f>
        <v>-148938.5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9"/>
  <sheetViews>
    <sheetView topLeftCell="A11" workbookViewId="0">
      <selection activeCell="F25" sqref="F2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10">
        <v>2828696200</v>
      </c>
      <c r="C3" s="78" t="s">
        <v>25</v>
      </c>
      <c r="F3" s="11" t="s">
        <v>66</v>
      </c>
    </row>
    <row r="4" spans="1:6" ht="30">
      <c r="A4" s="1" t="s">
        <v>6</v>
      </c>
      <c r="B4" s="7">
        <v>470000000</v>
      </c>
      <c r="C4" s="78"/>
    </row>
    <row r="5" spans="1:6">
      <c r="A5" s="1" t="s">
        <v>1</v>
      </c>
      <c r="B5" s="3">
        <f>B3-B4</f>
        <v>2358696200</v>
      </c>
      <c r="C5" s="78"/>
    </row>
    <row r="6" spans="1:6">
      <c r="A6" s="1" t="s">
        <v>2</v>
      </c>
      <c r="B6" s="8">
        <f>B5/1000/2</f>
        <v>1179348.1000000001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1179348.1000000001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10">
        <v>2968696200</v>
      </c>
    </row>
    <row r="11" spans="1:6" ht="30">
      <c r="A11" s="1" t="s">
        <v>2</v>
      </c>
      <c r="B11" s="5" t="s">
        <v>26</v>
      </c>
      <c r="C11" s="3">
        <f>C10/10000*15/2</f>
        <v>2226522.15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2226522.15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3405870.25</v>
      </c>
      <c r="C17" s="3">
        <f>B17</f>
        <v>3405870.25</v>
      </c>
    </row>
    <row r="18" spans="1:3">
      <c r="A18" s="3" t="s">
        <v>11</v>
      </c>
      <c r="B18" s="3">
        <f>B7+C12</f>
        <v>0</v>
      </c>
      <c r="C18" s="7">
        <v>3325000</v>
      </c>
    </row>
    <row r="19" spans="1:3">
      <c r="A19" s="3" t="s">
        <v>12</v>
      </c>
      <c r="B19" s="3">
        <f>B17-B18</f>
        <v>3405870.25</v>
      </c>
      <c r="C19" s="3">
        <f>C17-C18</f>
        <v>80870.25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2968696200</v>
      </c>
      <c r="C22" s="6" t="s">
        <v>27</v>
      </c>
    </row>
    <row r="23" spans="1:3" ht="30">
      <c r="A23" s="1" t="s">
        <v>15</v>
      </c>
      <c r="B23" s="3">
        <f>B22/1000</f>
        <v>2968696.2</v>
      </c>
      <c r="C23" s="6" t="s">
        <v>28</v>
      </c>
    </row>
    <row r="24" spans="1:3" ht="30">
      <c r="A24" s="1" t="s">
        <v>16</v>
      </c>
      <c r="B24" s="7">
        <v>2650000</v>
      </c>
      <c r="C24" s="6" t="s">
        <v>31</v>
      </c>
    </row>
    <row r="25" spans="1:3" ht="24.75">
      <c r="A25" s="1" t="s">
        <v>3</v>
      </c>
      <c r="B25" s="3">
        <f>B23-B24</f>
        <v>318696.20000000019</v>
      </c>
      <c r="C25" s="6" t="s">
        <v>32</v>
      </c>
    </row>
    <row r="26" spans="1:3" ht="31.5" customHeight="1">
      <c r="A26" s="1" t="s">
        <v>19</v>
      </c>
      <c r="B26" s="3">
        <f>B23/5</f>
        <v>593739.24</v>
      </c>
      <c r="C26" s="6" t="s">
        <v>29</v>
      </c>
    </row>
    <row r="27" spans="1:3" ht="30" customHeight="1">
      <c r="A27" s="3" t="s">
        <v>20</v>
      </c>
      <c r="B27" s="3">
        <f>B23/5*4</f>
        <v>2374956.96</v>
      </c>
      <c r="C27" s="6" t="s">
        <v>30</v>
      </c>
    </row>
    <row r="28" spans="1:3" ht="27" customHeight="1">
      <c r="A28" s="1" t="s">
        <v>17</v>
      </c>
      <c r="B28" s="2">
        <f>B24/5</f>
        <v>530000</v>
      </c>
      <c r="C28" s="6" t="s">
        <v>29</v>
      </c>
    </row>
    <row r="29" spans="1:3" ht="31.5" customHeight="1">
      <c r="A29" s="3" t="s">
        <v>18</v>
      </c>
      <c r="B29" s="2">
        <f>B24/5*4</f>
        <v>2120000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kraljevo.org/cms/mestoZaUploadFajlove/Sluzbeni List Broj 20-2011%5b2%5d.pdf"/>
  </hyperlinks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F16" sqref="F16"/>
    </sheetView>
  </sheetViews>
  <sheetFormatPr defaultRowHeight="15"/>
  <cols>
    <col min="1" max="1" width="39.85546875" style="2" customWidth="1"/>
    <col min="2" max="2" width="24.42578125" style="2" customWidth="1"/>
    <col min="3" max="3" width="26.5703125" style="2" customWidth="1"/>
    <col min="4" max="16384" width="9.140625" style="2"/>
  </cols>
  <sheetData>
    <row r="1" spans="1:5" ht="33" customHeight="1">
      <c r="A1" s="82" t="s">
        <v>211</v>
      </c>
      <c r="B1" s="83"/>
      <c r="C1" s="84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>
        <v>698723000</v>
      </c>
      <c r="C3" s="81" t="s">
        <v>25</v>
      </c>
    </row>
    <row r="4" spans="1:5">
      <c r="A4" s="27" t="s">
        <v>6</v>
      </c>
      <c r="B4" s="28">
        <v>180000000</v>
      </c>
      <c r="C4" s="81"/>
    </row>
    <row r="5" spans="1:5">
      <c r="A5" s="27" t="s">
        <v>1</v>
      </c>
      <c r="B5" s="26">
        <f>B3-B4</f>
        <v>518723000</v>
      </c>
      <c r="C5" s="81"/>
    </row>
    <row r="6" spans="1:5">
      <c r="A6" s="27" t="s">
        <v>2</v>
      </c>
      <c r="B6" s="29">
        <f>B5/1000/2</f>
        <v>259361.5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259361.5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>
        <v>372400000</v>
      </c>
      <c r="D10" s="57"/>
      <c r="E10" s="57"/>
    </row>
    <row r="11" spans="1:5">
      <c r="A11" s="27" t="s">
        <v>2</v>
      </c>
      <c r="B11" s="31" t="s">
        <v>26</v>
      </c>
      <c r="C11" s="26">
        <f>C10/10000*15/2</f>
        <v>279300</v>
      </c>
      <c r="E11" s="57"/>
    </row>
    <row r="12" spans="1:5">
      <c r="A12" s="27" t="s">
        <v>7</v>
      </c>
      <c r="B12" s="31"/>
      <c r="C12" s="30"/>
      <c r="E12" s="57"/>
    </row>
    <row r="13" spans="1:5">
      <c r="A13" s="26" t="s">
        <v>8</v>
      </c>
      <c r="B13" s="31"/>
      <c r="C13" s="26">
        <f>C11-C12</f>
        <v>279300</v>
      </c>
      <c r="E13" s="57"/>
    </row>
    <row r="14" spans="1:5">
      <c r="A14" s="26"/>
      <c r="B14" s="31"/>
      <c r="C14" s="26"/>
      <c r="E14" s="57"/>
    </row>
    <row r="15" spans="1:5" ht="20.25" customHeight="1">
      <c r="A15" s="26"/>
      <c r="B15" s="79" t="s">
        <v>23</v>
      </c>
      <c r="C15" s="79"/>
      <c r="E15" s="57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538661.5</v>
      </c>
      <c r="C17" s="26">
        <f>B17</f>
        <v>538661.5</v>
      </c>
    </row>
    <row r="18" spans="1:4">
      <c r="A18" s="26" t="s">
        <v>11</v>
      </c>
      <c r="B18" s="26">
        <f>B7+C12</f>
        <v>0</v>
      </c>
      <c r="C18" s="28">
        <v>560000</v>
      </c>
      <c r="D18" s="57" t="s">
        <v>212</v>
      </c>
    </row>
    <row r="19" spans="1:4">
      <c r="A19" s="26" t="s">
        <v>12</v>
      </c>
      <c r="B19" s="26">
        <f>B17-B18</f>
        <v>538661.5</v>
      </c>
      <c r="C19" s="26">
        <f>C17-C18</f>
        <v>-21338.5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372400000</v>
      </c>
      <c r="C22" s="26" t="s">
        <v>27</v>
      </c>
    </row>
    <row r="23" spans="1:4" ht="26.25">
      <c r="A23" s="27" t="s">
        <v>15</v>
      </c>
      <c r="B23" s="26">
        <f>B22/1000</f>
        <v>372400</v>
      </c>
      <c r="C23" s="26" t="s">
        <v>28</v>
      </c>
    </row>
    <row r="24" spans="1:4">
      <c r="A24" s="27" t="s">
        <v>16</v>
      </c>
      <c r="B24" s="28">
        <v>500000</v>
      </c>
      <c r="C24" s="26" t="s">
        <v>31</v>
      </c>
      <c r="D24" s="57" t="s">
        <v>213</v>
      </c>
    </row>
    <row r="25" spans="1:4" ht="26.25">
      <c r="A25" s="27" t="s">
        <v>3</v>
      </c>
      <c r="B25" s="26">
        <f>B23-B24</f>
        <v>-127600</v>
      </c>
      <c r="C25" s="26" t="s">
        <v>186</v>
      </c>
    </row>
    <row r="26" spans="1:4" ht="26.25">
      <c r="A26" s="27" t="s">
        <v>19</v>
      </c>
      <c r="B26" s="26">
        <f>B23/5</f>
        <v>74480</v>
      </c>
      <c r="C26" s="26" t="s">
        <v>29</v>
      </c>
    </row>
    <row r="27" spans="1:4" ht="26.25">
      <c r="A27" s="26" t="s">
        <v>20</v>
      </c>
      <c r="B27" s="26">
        <f>B23/5*4</f>
        <v>297920</v>
      </c>
      <c r="C27" s="26" t="s">
        <v>30</v>
      </c>
    </row>
    <row r="28" spans="1:4" ht="26.25">
      <c r="A28" s="27" t="s">
        <v>17</v>
      </c>
      <c r="B28" s="26">
        <f>B24/5</f>
        <v>100000</v>
      </c>
      <c r="C28" s="26" t="s">
        <v>29</v>
      </c>
    </row>
    <row r="29" spans="1:4" ht="26.25">
      <c r="A29" s="26" t="s">
        <v>18</v>
      </c>
      <c r="B29" s="26">
        <f>B24/5*4</f>
        <v>400000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911061.5</v>
      </c>
      <c r="C32" s="2">
        <f>B23+C17</f>
        <v>911061.5</v>
      </c>
    </row>
    <row r="33" spans="1:3">
      <c r="A33" s="2" t="s">
        <v>89</v>
      </c>
      <c r="B33" s="10">
        <f>B24+B18</f>
        <v>500000</v>
      </c>
      <c r="C33" s="10">
        <f>B24+C18</f>
        <v>1060000</v>
      </c>
    </row>
    <row r="34" spans="1:3">
      <c r="A34" s="2" t="s">
        <v>90</v>
      </c>
      <c r="B34" s="2">
        <f>B32-B33</f>
        <v>411061.5</v>
      </c>
      <c r="C34" s="2">
        <f>C32-C33</f>
        <v>-148938.5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E18" sqref="E18"/>
    </sheetView>
  </sheetViews>
  <sheetFormatPr defaultColWidth="31.28515625" defaultRowHeight="27" customHeight="1"/>
  <cols>
    <col min="1" max="16384" width="31.28515625" style="2"/>
  </cols>
  <sheetData>
    <row r="1" spans="1:3" ht="15.75">
      <c r="A1" s="80" t="s">
        <v>214</v>
      </c>
      <c r="B1" s="80"/>
      <c r="C1" s="80"/>
    </row>
    <row r="2" spans="1:3" ht="15">
      <c r="A2" s="26"/>
      <c r="B2" s="79" t="s">
        <v>5</v>
      </c>
      <c r="C2" s="79"/>
    </row>
    <row r="3" spans="1:3" ht="15">
      <c r="A3" s="27" t="s">
        <v>0</v>
      </c>
      <c r="B3" s="28">
        <v>534215000</v>
      </c>
      <c r="C3" s="81" t="s">
        <v>25</v>
      </c>
    </row>
    <row r="4" spans="1:3" ht="26.25">
      <c r="A4" s="27" t="s">
        <v>6</v>
      </c>
      <c r="B4" s="28">
        <v>50000000</v>
      </c>
      <c r="C4" s="81"/>
    </row>
    <row r="5" spans="1:3" ht="15">
      <c r="A5" s="27" t="s">
        <v>1</v>
      </c>
      <c r="B5" s="26">
        <f>B3-B4</f>
        <v>484215000</v>
      </c>
      <c r="C5" s="81"/>
    </row>
    <row r="6" spans="1:3" ht="15">
      <c r="A6" s="27" t="s">
        <v>2</v>
      </c>
      <c r="B6" s="29">
        <f>B5/1000/2</f>
        <v>242107.5</v>
      </c>
      <c r="C6" s="81"/>
    </row>
    <row r="7" spans="1:3" ht="26.25">
      <c r="A7" s="27" t="s">
        <v>7</v>
      </c>
      <c r="B7" s="30"/>
      <c r="C7" s="81"/>
    </row>
    <row r="8" spans="1:3" ht="15">
      <c r="A8" s="27" t="s">
        <v>8</v>
      </c>
      <c r="B8" s="26">
        <f>B6-B7</f>
        <v>242107.5</v>
      </c>
      <c r="C8" s="81"/>
    </row>
    <row r="9" spans="1:3" ht="15">
      <c r="A9" s="26"/>
      <c r="B9" s="79" t="s">
        <v>4</v>
      </c>
      <c r="C9" s="79"/>
    </row>
    <row r="10" spans="1:3" ht="15">
      <c r="A10" s="26" t="s">
        <v>9</v>
      </c>
      <c r="B10" s="31"/>
      <c r="C10" s="28">
        <v>534215000</v>
      </c>
    </row>
    <row r="11" spans="1:3" ht="15">
      <c r="A11" s="27" t="s">
        <v>2</v>
      </c>
      <c r="B11" s="31" t="s">
        <v>26</v>
      </c>
      <c r="C11" s="26">
        <f>C10/10000*15/2</f>
        <v>400661.25</v>
      </c>
    </row>
    <row r="12" spans="1:3" ht="26.25">
      <c r="A12" s="27" t="s">
        <v>7</v>
      </c>
      <c r="B12" s="31"/>
      <c r="C12" s="30"/>
    </row>
    <row r="13" spans="1:3" ht="15">
      <c r="A13" s="26" t="s">
        <v>8</v>
      </c>
      <c r="B13" s="31"/>
      <c r="C13" s="26">
        <f>C11-C12</f>
        <v>400661.25</v>
      </c>
    </row>
    <row r="14" spans="1:3" ht="15">
      <c r="A14" s="26"/>
      <c r="B14" s="31"/>
      <c r="C14" s="26"/>
    </row>
    <row r="15" spans="1:3" ht="15">
      <c r="A15" s="26"/>
      <c r="B15" s="79" t="s">
        <v>23</v>
      </c>
      <c r="C15" s="79"/>
    </row>
    <row r="16" spans="1:3" ht="26.25">
      <c r="A16" s="26"/>
      <c r="B16" s="32" t="s">
        <v>21</v>
      </c>
      <c r="C16" s="32" t="s">
        <v>22</v>
      </c>
    </row>
    <row r="17" spans="1:4" ht="27" customHeight="1">
      <c r="A17" s="26" t="s">
        <v>10</v>
      </c>
      <c r="B17" s="26">
        <f>B6+C11</f>
        <v>642768.75</v>
      </c>
      <c r="C17" s="26">
        <f>B17</f>
        <v>642768.75</v>
      </c>
    </row>
    <row r="18" spans="1:4" ht="27" customHeight="1">
      <c r="A18" s="26" t="s">
        <v>11</v>
      </c>
      <c r="B18" s="26">
        <f>B7+C12</f>
        <v>0</v>
      </c>
      <c r="C18" s="28"/>
      <c r="D18" s="57" t="s">
        <v>194</v>
      </c>
    </row>
    <row r="19" spans="1:4" ht="27" customHeight="1">
      <c r="A19" s="26" t="s">
        <v>12</v>
      </c>
      <c r="B19" s="26">
        <f>B17-B18</f>
        <v>642768.75</v>
      </c>
      <c r="C19" s="26">
        <f>C17-C18</f>
        <v>642768.75</v>
      </c>
    </row>
    <row r="20" spans="1:4" ht="27" customHeight="1">
      <c r="A20" s="26"/>
      <c r="B20" s="26"/>
      <c r="C20" s="26"/>
    </row>
    <row r="21" spans="1:4" ht="27" customHeight="1">
      <c r="A21" s="79" t="s">
        <v>13</v>
      </c>
      <c r="B21" s="79"/>
      <c r="C21" s="79"/>
    </row>
    <row r="22" spans="1:4" ht="27" customHeight="1">
      <c r="A22" s="26" t="s">
        <v>14</v>
      </c>
      <c r="B22" s="26">
        <f>C10</f>
        <v>534215000</v>
      </c>
      <c r="C22" s="26" t="s">
        <v>27</v>
      </c>
    </row>
    <row r="23" spans="1:4" ht="27" customHeight="1">
      <c r="A23" s="27" t="s">
        <v>15</v>
      </c>
      <c r="B23" s="26">
        <f>B22/1000</f>
        <v>534215</v>
      </c>
      <c r="C23" s="26" t="s">
        <v>28</v>
      </c>
    </row>
    <row r="24" spans="1:4" ht="27" customHeight="1">
      <c r="A24" s="27" t="s">
        <v>16</v>
      </c>
      <c r="B24" s="28"/>
      <c r="C24" s="26" t="s">
        <v>31</v>
      </c>
      <c r="D24" s="57" t="s">
        <v>194</v>
      </c>
    </row>
    <row r="25" spans="1:4" ht="27" customHeight="1">
      <c r="A25" s="27" t="s">
        <v>3</v>
      </c>
      <c r="B25" s="26">
        <f>B23-B24</f>
        <v>534215</v>
      </c>
      <c r="C25" s="26" t="s">
        <v>186</v>
      </c>
    </row>
    <row r="26" spans="1:4" ht="27" customHeight="1">
      <c r="A26" s="27" t="s">
        <v>19</v>
      </c>
      <c r="B26" s="26">
        <f>B23/5</f>
        <v>106843</v>
      </c>
      <c r="C26" s="26" t="s">
        <v>29</v>
      </c>
    </row>
    <row r="27" spans="1:4" ht="27" customHeight="1">
      <c r="A27" s="26" t="s">
        <v>20</v>
      </c>
      <c r="B27" s="26">
        <f>B23/5*4</f>
        <v>427372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27" customHeight="1">
      <c r="A29" s="26" t="s">
        <v>18</v>
      </c>
      <c r="B29" s="26">
        <f>B24/5*4</f>
        <v>0</v>
      </c>
      <c r="C29" s="26" t="s">
        <v>30</v>
      </c>
    </row>
    <row r="31" spans="1:4" ht="27" customHeight="1">
      <c r="A31" s="61" t="s">
        <v>195</v>
      </c>
      <c r="B31" s="2" t="s">
        <v>187</v>
      </c>
      <c r="C31" s="2" t="s">
        <v>87</v>
      </c>
    </row>
    <row r="32" spans="1:4" ht="27" customHeight="1">
      <c r="A32" s="2" t="s">
        <v>88</v>
      </c>
      <c r="B32" s="2">
        <v>0</v>
      </c>
      <c r="C32" s="2">
        <f>B23+C17</f>
        <v>1176983.75</v>
      </c>
    </row>
    <row r="33" spans="1:4" ht="27" customHeight="1">
      <c r="A33" s="2" t="s">
        <v>89</v>
      </c>
      <c r="B33" s="10">
        <f>B24+B18</f>
        <v>0</v>
      </c>
      <c r="C33" s="10">
        <v>450000</v>
      </c>
      <c r="D33" s="57" t="s">
        <v>215</v>
      </c>
    </row>
    <row r="34" spans="1:4" ht="27" customHeight="1">
      <c r="A34" s="2" t="s">
        <v>90</v>
      </c>
      <c r="B34" s="2">
        <f>B32-B33</f>
        <v>0</v>
      </c>
      <c r="C34" s="2">
        <f>C32-C33</f>
        <v>726983.75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E20" sqref="E20"/>
    </sheetView>
  </sheetViews>
  <sheetFormatPr defaultRowHeight="15"/>
  <cols>
    <col min="1" max="1" width="39.85546875" style="2" customWidth="1"/>
    <col min="2" max="2" width="24.42578125" style="2" customWidth="1"/>
    <col min="3" max="3" width="31.28515625" style="2" customWidth="1"/>
    <col min="4" max="4" width="18" style="2" customWidth="1"/>
    <col min="5" max="16384" width="9.140625" style="2"/>
  </cols>
  <sheetData>
    <row r="1" spans="1:3" ht="15.75">
      <c r="A1" s="85" t="s">
        <v>216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347000000</v>
      </c>
      <c r="C3" s="81" t="s">
        <v>25</v>
      </c>
    </row>
    <row r="4" spans="1:3">
      <c r="A4" s="27" t="s">
        <v>6</v>
      </c>
      <c r="B4" s="28">
        <v>90677543</v>
      </c>
      <c r="C4" s="81"/>
    </row>
    <row r="5" spans="1:3">
      <c r="A5" s="27" t="s">
        <v>1</v>
      </c>
      <c r="B5" s="26">
        <f>B3-B4</f>
        <v>256322457</v>
      </c>
      <c r="C5" s="81"/>
    </row>
    <row r="6" spans="1:3">
      <c r="A6" s="27" t="s">
        <v>2</v>
      </c>
      <c r="B6" s="29">
        <f>B5/1000/2</f>
        <v>128161.2285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128161.2285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275900000</v>
      </c>
    </row>
    <row r="11" spans="1:3">
      <c r="A11" s="27" t="s">
        <v>2</v>
      </c>
      <c r="B11" s="31" t="s">
        <v>26</v>
      </c>
      <c r="C11" s="26">
        <f>C10/10000*15/2</f>
        <v>206925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206925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335086.22849999997</v>
      </c>
      <c r="C17" s="26">
        <f>B17</f>
        <v>335086.22849999997</v>
      </c>
    </row>
    <row r="18" spans="1:4">
      <c r="A18" s="26" t="s">
        <v>11</v>
      </c>
      <c r="B18" s="26">
        <f>B7+C12</f>
        <v>0</v>
      </c>
      <c r="C18" s="28">
        <v>480000</v>
      </c>
      <c r="D18" s="57" t="s">
        <v>217</v>
      </c>
    </row>
    <row r="19" spans="1:4">
      <c r="A19" s="26" t="s">
        <v>12</v>
      </c>
      <c r="B19" s="26">
        <f>B17-B18</f>
        <v>335086.22849999997</v>
      </c>
      <c r="C19" s="26">
        <f>C17-C18</f>
        <v>-144913.77150000003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275900000</v>
      </c>
      <c r="C22" s="26" t="s">
        <v>27</v>
      </c>
    </row>
    <row r="23" spans="1:4" ht="26.25">
      <c r="A23" s="27" t="s">
        <v>15</v>
      </c>
      <c r="B23" s="26">
        <f>B22/1000</f>
        <v>275900</v>
      </c>
      <c r="C23" s="26" t="s">
        <v>28</v>
      </c>
    </row>
    <row r="24" spans="1:4">
      <c r="A24" s="27" t="s">
        <v>16</v>
      </c>
      <c r="B24" s="28">
        <v>350000</v>
      </c>
      <c r="C24" s="26" t="s">
        <v>31</v>
      </c>
    </row>
    <row r="25" spans="1:4" ht="26.25">
      <c r="A25" s="27" t="s">
        <v>3</v>
      </c>
      <c r="B25" s="26">
        <f>B23-B24</f>
        <v>-74100</v>
      </c>
      <c r="C25" s="26" t="s">
        <v>186</v>
      </c>
    </row>
    <row r="26" spans="1:4" ht="26.25">
      <c r="A26" s="27" t="s">
        <v>19</v>
      </c>
      <c r="B26" s="26">
        <f>B23/5</f>
        <v>55180</v>
      </c>
      <c r="C26" s="26" t="s">
        <v>29</v>
      </c>
    </row>
    <row r="27" spans="1:4" ht="26.25">
      <c r="A27" s="26" t="s">
        <v>20</v>
      </c>
      <c r="B27" s="26">
        <f>B23/5*4</f>
        <v>220720</v>
      </c>
      <c r="C27" s="26" t="s">
        <v>30</v>
      </c>
    </row>
    <row r="28" spans="1:4" ht="26.25">
      <c r="A28" s="27" t="s">
        <v>17</v>
      </c>
      <c r="B28" s="26">
        <f>B24/5</f>
        <v>70000</v>
      </c>
      <c r="C28" s="26" t="s">
        <v>29</v>
      </c>
    </row>
    <row r="29" spans="1:4" ht="26.25">
      <c r="A29" s="26" t="s">
        <v>18</v>
      </c>
      <c r="B29" s="26">
        <f>B24/5*4</f>
        <v>280000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610986.22849999997</v>
      </c>
      <c r="C32" s="26">
        <f>B32</f>
        <v>610986.22849999997</v>
      </c>
    </row>
    <row r="33" spans="1:5">
      <c r="A33" s="2" t="s">
        <v>89</v>
      </c>
      <c r="B33" s="10">
        <f>B24+B18</f>
        <v>350000</v>
      </c>
      <c r="C33" s="28">
        <v>830000</v>
      </c>
      <c r="D33" s="57" t="s">
        <v>218</v>
      </c>
    </row>
    <row r="34" spans="1:5">
      <c r="A34" s="2" t="s">
        <v>90</v>
      </c>
      <c r="B34" s="2">
        <f>B32-B33</f>
        <v>260986.22849999997</v>
      </c>
      <c r="C34" s="26">
        <f>C32-C33</f>
        <v>-219013.77150000003</v>
      </c>
    </row>
    <row r="36" spans="1:5">
      <c r="D36" s="58" t="s">
        <v>219</v>
      </c>
    </row>
    <row r="37" spans="1:5">
      <c r="D37" s="58" t="s">
        <v>220</v>
      </c>
    </row>
    <row r="38" spans="1:5">
      <c r="D38" s="69" t="s">
        <v>221</v>
      </c>
      <c r="E38" s="70"/>
    </row>
    <row r="39" spans="1:5">
      <c r="D39" s="58" t="s">
        <v>222</v>
      </c>
    </row>
    <row r="40" spans="1:5">
      <c r="D40" s="60" t="s">
        <v>223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F22" sqref="F22"/>
    </sheetView>
  </sheetViews>
  <sheetFormatPr defaultRowHeight="15"/>
  <cols>
    <col min="1" max="1" width="39.85546875" style="2" customWidth="1"/>
    <col min="2" max="2" width="24.42578125" style="2" customWidth="1"/>
    <col min="3" max="3" width="30.7109375" style="2" customWidth="1"/>
    <col min="4" max="4" width="10.85546875" style="2" bestFit="1" customWidth="1"/>
    <col min="5" max="16384" width="9.140625" style="2"/>
  </cols>
  <sheetData>
    <row r="1" spans="1:3" ht="15.75">
      <c r="A1" s="85" t="s">
        <v>224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624075840</v>
      </c>
      <c r="C3" s="81" t="s">
        <v>25</v>
      </c>
    </row>
    <row r="4" spans="1:3">
      <c r="A4" s="27" t="s">
        <v>6</v>
      </c>
      <c r="B4" s="28">
        <v>174764840</v>
      </c>
      <c r="C4" s="81"/>
    </row>
    <row r="5" spans="1:3">
      <c r="A5" s="27" t="s">
        <v>1</v>
      </c>
      <c r="B5" s="26">
        <f>B3-B4</f>
        <v>449311000</v>
      </c>
      <c r="C5" s="81"/>
    </row>
    <row r="6" spans="1:3">
      <c r="A6" s="27" t="s">
        <v>2</v>
      </c>
      <c r="B6" s="29">
        <f>B5/1000/2</f>
        <v>224655.5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224655.5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576485840</v>
      </c>
    </row>
    <row r="11" spans="1:3">
      <c r="A11" s="27" t="s">
        <v>2</v>
      </c>
      <c r="B11" s="31" t="s">
        <v>26</v>
      </c>
      <c r="C11" s="26">
        <f>C10/10000*15/2</f>
        <v>432364.38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432364.38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5">
      <c r="A17" s="26" t="s">
        <v>10</v>
      </c>
      <c r="B17" s="26">
        <f>B6+C11</f>
        <v>657019.88</v>
      </c>
      <c r="C17" s="26">
        <f>B17</f>
        <v>657019.88</v>
      </c>
    </row>
    <row r="18" spans="1:5">
      <c r="A18" s="26" t="s">
        <v>11</v>
      </c>
      <c r="B18" s="26">
        <f>B7+C12</f>
        <v>0</v>
      </c>
      <c r="C18" s="28"/>
      <c r="D18" s="57" t="s">
        <v>194</v>
      </c>
      <c r="E18" s="57"/>
    </row>
    <row r="19" spans="1:5">
      <c r="A19" s="26" t="s">
        <v>12</v>
      </c>
      <c r="B19" s="26">
        <f>B17-B18</f>
        <v>657019.88</v>
      </c>
      <c r="C19" s="26">
        <f>C17-C18</f>
        <v>657019.88</v>
      </c>
    </row>
    <row r="20" spans="1:5">
      <c r="A20" s="26"/>
      <c r="B20" s="26"/>
      <c r="C20" s="26"/>
    </row>
    <row r="21" spans="1:5" ht="19.5" customHeight="1">
      <c r="A21" s="79" t="s">
        <v>13</v>
      </c>
      <c r="B21" s="79"/>
      <c r="C21" s="79"/>
    </row>
    <row r="22" spans="1:5">
      <c r="A22" s="26" t="s">
        <v>14</v>
      </c>
      <c r="B22" s="26">
        <f>C10</f>
        <v>576485840</v>
      </c>
      <c r="C22" s="26" t="s">
        <v>27</v>
      </c>
    </row>
    <row r="23" spans="1:5" ht="26.25">
      <c r="A23" s="27" t="s">
        <v>15</v>
      </c>
      <c r="B23" s="26">
        <f>B22/1000</f>
        <v>576485.84</v>
      </c>
      <c r="C23" s="26" t="s">
        <v>28</v>
      </c>
    </row>
    <row r="24" spans="1:5" ht="30">
      <c r="A24" s="27" t="s">
        <v>16</v>
      </c>
      <c r="B24" s="28"/>
      <c r="C24" s="26" t="s">
        <v>31</v>
      </c>
      <c r="D24" s="2" t="s">
        <v>201</v>
      </c>
    </row>
    <row r="25" spans="1:5" ht="26.25">
      <c r="A25" s="27" t="s">
        <v>3</v>
      </c>
      <c r="B25" s="26">
        <f>B23-B24</f>
        <v>576485.84</v>
      </c>
      <c r="C25" s="26" t="s">
        <v>186</v>
      </c>
    </row>
    <row r="26" spans="1:5" ht="31.5" customHeight="1">
      <c r="A26" s="27" t="s">
        <v>19</v>
      </c>
      <c r="B26" s="26">
        <f>B23/5</f>
        <v>115297.16799999999</v>
      </c>
      <c r="C26" s="26" t="s">
        <v>29</v>
      </c>
    </row>
    <row r="27" spans="1:5" ht="30" customHeight="1">
      <c r="A27" s="26" t="s">
        <v>20</v>
      </c>
      <c r="B27" s="26">
        <f>B23/5*4</f>
        <v>461188.67199999996</v>
      </c>
      <c r="C27" s="26" t="s">
        <v>30</v>
      </c>
    </row>
    <row r="28" spans="1:5" ht="27" customHeight="1">
      <c r="A28" s="27" t="s">
        <v>17</v>
      </c>
      <c r="B28" s="26">
        <f>B24/5</f>
        <v>0</v>
      </c>
      <c r="C28" s="26" t="s">
        <v>29</v>
      </c>
    </row>
    <row r="29" spans="1:5" ht="31.5" customHeight="1">
      <c r="A29" s="26" t="s">
        <v>18</v>
      </c>
      <c r="B29" s="26">
        <f>B24/5*4</f>
        <v>0</v>
      </c>
      <c r="C29" s="26" t="s">
        <v>30</v>
      </c>
    </row>
    <row r="31" spans="1:5" ht="30">
      <c r="A31" s="61" t="s">
        <v>195</v>
      </c>
      <c r="B31" s="2" t="s">
        <v>187</v>
      </c>
      <c r="C31" s="2" t="s">
        <v>87</v>
      </c>
    </row>
    <row r="32" spans="1:5">
      <c r="A32" s="2" t="s">
        <v>88</v>
      </c>
      <c r="B32" s="2">
        <f>B17+B23</f>
        <v>1233505.72</v>
      </c>
      <c r="C32" s="2">
        <f>B23+C17</f>
        <v>1233505.72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1233505.72</v>
      </c>
      <c r="C34" s="2">
        <f>C32-C33</f>
        <v>1233505.72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7.42578125" style="2" customWidth="1"/>
    <col min="4" max="16384" width="9.140625" style="2"/>
  </cols>
  <sheetData>
    <row r="1" spans="1:4" ht="15.75">
      <c r="A1" s="88" t="s">
        <v>225</v>
      </c>
      <c r="B1" s="89"/>
      <c r="C1" s="90"/>
    </row>
    <row r="2" spans="1:4">
      <c r="A2" s="26"/>
      <c r="B2" s="79" t="s">
        <v>5</v>
      </c>
      <c r="C2" s="79"/>
    </row>
    <row r="3" spans="1:4">
      <c r="A3" s="27" t="s">
        <v>0</v>
      </c>
      <c r="B3" s="28">
        <v>955472000</v>
      </c>
      <c r="C3" s="81" t="s">
        <v>25</v>
      </c>
      <c r="D3" s="57"/>
    </row>
    <row r="4" spans="1:4">
      <c r="A4" s="27" t="s">
        <v>6</v>
      </c>
      <c r="B4" s="28">
        <v>105000000</v>
      </c>
      <c r="C4" s="81"/>
      <c r="D4" s="57"/>
    </row>
    <row r="5" spans="1:4">
      <c r="A5" s="27" t="s">
        <v>1</v>
      </c>
      <c r="B5" s="26">
        <f>B3-B4</f>
        <v>850472000</v>
      </c>
      <c r="C5" s="81"/>
      <c r="D5" s="57"/>
    </row>
    <row r="6" spans="1:4">
      <c r="A6" s="27" t="s">
        <v>2</v>
      </c>
      <c r="B6" s="29">
        <f>B5/1000/2</f>
        <v>425236</v>
      </c>
      <c r="C6" s="81"/>
    </row>
    <row r="7" spans="1:4">
      <c r="A7" s="27" t="s">
        <v>7</v>
      </c>
      <c r="B7" s="71"/>
      <c r="C7" s="81"/>
    </row>
    <row r="8" spans="1:4">
      <c r="A8" s="27" t="s">
        <v>8</v>
      </c>
      <c r="B8" s="26">
        <f>B6-B7</f>
        <v>425236</v>
      </c>
      <c r="C8" s="81"/>
    </row>
    <row r="9" spans="1:4">
      <c r="A9" s="26"/>
      <c r="B9" s="79" t="s">
        <v>4</v>
      </c>
      <c r="C9" s="79"/>
    </row>
    <row r="10" spans="1:4">
      <c r="A10" s="26" t="s">
        <v>9</v>
      </c>
      <c r="B10" s="31"/>
      <c r="C10" s="28">
        <v>739702000</v>
      </c>
    </row>
    <row r="11" spans="1:4">
      <c r="A11" s="27" t="s">
        <v>2</v>
      </c>
      <c r="B11" s="31" t="s">
        <v>26</v>
      </c>
      <c r="C11" s="26">
        <f>C10/10000*15/2</f>
        <v>554776.5</v>
      </c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>
        <f>C11-C12</f>
        <v>554776.5</v>
      </c>
    </row>
    <row r="14" spans="1:4">
      <c r="A14" s="26"/>
      <c r="B14" s="31"/>
      <c r="C14" s="26"/>
    </row>
    <row r="15" spans="1:4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5">
      <c r="A17" s="26" t="s">
        <v>10</v>
      </c>
      <c r="B17" s="26">
        <f>B6+C11</f>
        <v>980012.5</v>
      </c>
      <c r="C17" s="26">
        <f>B17</f>
        <v>980012.5</v>
      </c>
    </row>
    <row r="18" spans="1:5">
      <c r="A18" s="26" t="s">
        <v>11</v>
      </c>
      <c r="B18" s="26">
        <f>B7+C12</f>
        <v>0</v>
      </c>
      <c r="C18" s="28"/>
      <c r="D18" s="57" t="s">
        <v>194</v>
      </c>
      <c r="E18" s="57"/>
    </row>
    <row r="19" spans="1:5">
      <c r="A19" s="26" t="s">
        <v>12</v>
      </c>
      <c r="B19" s="26">
        <f>B17-B18</f>
        <v>980012.5</v>
      </c>
      <c r="C19" s="26">
        <f>C17-C18</f>
        <v>980012.5</v>
      </c>
      <c r="E19" s="57"/>
    </row>
    <row r="20" spans="1:5">
      <c r="A20" s="26"/>
      <c r="B20" s="26"/>
      <c r="C20" s="26"/>
    </row>
    <row r="21" spans="1:5" ht="19.5" customHeight="1">
      <c r="A21" s="79" t="s">
        <v>13</v>
      </c>
      <c r="B21" s="79"/>
      <c r="C21" s="79"/>
    </row>
    <row r="22" spans="1:5">
      <c r="A22" s="26" t="s">
        <v>14</v>
      </c>
      <c r="B22" s="26">
        <f>C10</f>
        <v>739702000</v>
      </c>
      <c r="C22" s="26" t="s">
        <v>27</v>
      </c>
    </row>
    <row r="23" spans="1:5" ht="26.25">
      <c r="A23" s="27" t="s">
        <v>15</v>
      </c>
      <c r="B23" s="26">
        <f>B22/1000</f>
        <v>739702</v>
      </c>
      <c r="C23" s="26" t="s">
        <v>28</v>
      </c>
    </row>
    <row r="24" spans="1:5" ht="45">
      <c r="A24" s="27" t="s">
        <v>16</v>
      </c>
      <c r="B24" s="28"/>
      <c r="C24" s="26" t="s">
        <v>31</v>
      </c>
      <c r="D24" s="2" t="s">
        <v>194</v>
      </c>
    </row>
    <row r="25" spans="1:5" ht="26.25">
      <c r="A25" s="27" t="s">
        <v>3</v>
      </c>
      <c r="B25" s="26">
        <f>B23-B24</f>
        <v>739702</v>
      </c>
      <c r="C25" s="26" t="s">
        <v>186</v>
      </c>
    </row>
    <row r="26" spans="1:5" ht="31.5" customHeight="1">
      <c r="A26" s="27" t="s">
        <v>19</v>
      </c>
      <c r="B26" s="26">
        <f>B23/5</f>
        <v>147940.4</v>
      </c>
      <c r="C26" s="26" t="s">
        <v>29</v>
      </c>
    </row>
    <row r="27" spans="1:5" ht="30" customHeight="1">
      <c r="A27" s="26" t="s">
        <v>20</v>
      </c>
      <c r="B27" s="26">
        <f>B23/5*4</f>
        <v>591761.6</v>
      </c>
      <c r="C27" s="26" t="s">
        <v>30</v>
      </c>
    </row>
    <row r="28" spans="1:5" ht="27" customHeight="1">
      <c r="A28" s="27" t="s">
        <v>17</v>
      </c>
      <c r="B28" s="26">
        <f>B24/5</f>
        <v>0</v>
      </c>
      <c r="C28" s="26" t="s">
        <v>29</v>
      </c>
    </row>
    <row r="29" spans="1:5" ht="31.5" customHeight="1">
      <c r="A29" s="26" t="s">
        <v>18</v>
      </c>
      <c r="B29" s="26">
        <f>B24/5*4</f>
        <v>0</v>
      </c>
      <c r="C29" s="26" t="s">
        <v>30</v>
      </c>
    </row>
    <row r="31" spans="1:5" ht="30">
      <c r="A31" s="61" t="s">
        <v>195</v>
      </c>
      <c r="B31" s="2" t="s">
        <v>187</v>
      </c>
      <c r="C31" s="2" t="s">
        <v>87</v>
      </c>
    </row>
    <row r="32" spans="1:5">
      <c r="A32" s="2" t="s">
        <v>88</v>
      </c>
      <c r="B32" s="2">
        <v>0</v>
      </c>
      <c r="C32" s="2">
        <f>B23+C17</f>
        <v>1719714.5</v>
      </c>
    </row>
    <row r="33" spans="1:5">
      <c r="A33" s="2" t="s">
        <v>89</v>
      </c>
      <c r="B33" s="10">
        <f>B24+B18</f>
        <v>0</v>
      </c>
      <c r="C33" s="10">
        <v>1500000</v>
      </c>
      <c r="D33" s="57" t="s">
        <v>226</v>
      </c>
      <c r="E33" s="57"/>
    </row>
    <row r="34" spans="1:5">
      <c r="A34" s="2" t="s">
        <v>90</v>
      </c>
      <c r="B34" s="2">
        <v>0</v>
      </c>
      <c r="C34" s="2">
        <f>C32-C33</f>
        <v>219714.5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>
  <dimension ref="A1:D34"/>
  <sheetViews>
    <sheetView topLeftCell="A11" workbookViewId="0">
      <selection activeCell="A11"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4" ht="18" customHeight="1">
      <c r="A1" s="80" t="s">
        <v>227</v>
      </c>
      <c r="B1" s="80"/>
      <c r="C1" s="80"/>
    </row>
    <row r="2" spans="1:4" ht="27" customHeight="1">
      <c r="A2" s="26"/>
      <c r="B2" s="79" t="s">
        <v>5</v>
      </c>
      <c r="C2" s="79"/>
    </row>
    <row r="3" spans="1:4" ht="30" customHeight="1">
      <c r="A3" s="27" t="s">
        <v>0</v>
      </c>
      <c r="B3" s="28">
        <v>2695160000</v>
      </c>
      <c r="C3" s="81" t="s">
        <v>25</v>
      </c>
    </row>
    <row r="4" spans="1:4">
      <c r="A4" s="27" t="s">
        <v>6</v>
      </c>
      <c r="B4" s="28">
        <v>356050000</v>
      </c>
      <c r="C4" s="81"/>
    </row>
    <row r="5" spans="1:4">
      <c r="A5" s="27" t="s">
        <v>1</v>
      </c>
      <c r="B5" s="26">
        <f>B3-B4</f>
        <v>2339110000</v>
      </c>
      <c r="C5" s="81"/>
    </row>
    <row r="6" spans="1:4">
      <c r="A6" s="27" t="s">
        <v>2</v>
      </c>
      <c r="B6" s="29">
        <f>B5/1000/2</f>
        <v>1169555</v>
      </c>
      <c r="C6" s="81"/>
    </row>
    <row r="7" spans="1:4">
      <c r="A7" s="27" t="s">
        <v>7</v>
      </c>
      <c r="B7" s="30"/>
      <c r="C7" s="81"/>
    </row>
    <row r="8" spans="1:4">
      <c r="A8" s="27" t="s">
        <v>8</v>
      </c>
      <c r="B8" s="26">
        <f>B6-B7</f>
        <v>1169555</v>
      </c>
      <c r="C8" s="81"/>
    </row>
    <row r="9" spans="1:4" ht="27" customHeight="1">
      <c r="A9" s="26"/>
      <c r="B9" s="79" t="s">
        <v>4</v>
      </c>
      <c r="C9" s="79"/>
    </row>
    <row r="10" spans="1:4">
      <c r="A10" s="26" t="s">
        <v>9</v>
      </c>
      <c r="B10" s="31"/>
      <c r="C10" s="28">
        <v>2268462864</v>
      </c>
      <c r="D10" s="57"/>
    </row>
    <row r="11" spans="1:4">
      <c r="A11" s="27" t="s">
        <v>2</v>
      </c>
      <c r="B11" s="31" t="s">
        <v>26</v>
      </c>
      <c r="C11" s="26">
        <f>C10/10000*15/2</f>
        <v>1701347.148</v>
      </c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>
        <f>C11-C12</f>
        <v>1701347.148</v>
      </c>
    </row>
    <row r="14" spans="1:4">
      <c r="A14" s="26"/>
      <c r="B14" s="31"/>
      <c r="C14" s="26"/>
    </row>
    <row r="15" spans="1:4" ht="20.25" customHeight="1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2870902.148</v>
      </c>
      <c r="C17" s="26">
        <f>B17</f>
        <v>2870902.148</v>
      </c>
    </row>
    <row r="18" spans="1:4">
      <c r="A18" s="26" t="s">
        <v>11</v>
      </c>
      <c r="B18" s="26">
        <f>B7+C12</f>
        <v>0</v>
      </c>
      <c r="C18" s="28">
        <v>3000000</v>
      </c>
      <c r="D18" s="57"/>
    </row>
    <row r="19" spans="1:4">
      <c r="A19" s="26" t="s">
        <v>12</v>
      </c>
      <c r="B19" s="26">
        <f>B17-B18</f>
        <v>2870902.148</v>
      </c>
      <c r="C19" s="26">
        <f>C17-C18</f>
        <v>-129097.85199999996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2268462864</v>
      </c>
      <c r="C22" s="26" t="s">
        <v>27</v>
      </c>
    </row>
    <row r="23" spans="1:4" ht="26.25">
      <c r="A23" s="27" t="s">
        <v>15</v>
      </c>
      <c r="B23" s="26">
        <f>B22/1000</f>
        <v>2268462.8640000001</v>
      </c>
      <c r="C23" s="26" t="s">
        <v>28</v>
      </c>
    </row>
    <row r="24" spans="1:4" ht="45">
      <c r="A24" s="27" t="s">
        <v>16</v>
      </c>
      <c r="B24" s="28"/>
      <c r="C24" s="26" t="s">
        <v>31</v>
      </c>
      <c r="D24" s="2" t="s">
        <v>194</v>
      </c>
    </row>
    <row r="25" spans="1:4" ht="26.25">
      <c r="A25" s="27" t="s">
        <v>3</v>
      </c>
      <c r="B25" s="26">
        <f>B23-B24</f>
        <v>2268462.8640000001</v>
      </c>
      <c r="C25" s="26" t="s">
        <v>186</v>
      </c>
    </row>
    <row r="26" spans="1:4" ht="31.5" customHeight="1">
      <c r="A26" s="27" t="s">
        <v>19</v>
      </c>
      <c r="B26" s="26">
        <f>B23/5</f>
        <v>453692.57280000002</v>
      </c>
      <c r="C26" s="26" t="s">
        <v>29</v>
      </c>
    </row>
    <row r="27" spans="1:4" ht="30" customHeight="1">
      <c r="A27" s="26" t="s">
        <v>20</v>
      </c>
      <c r="B27" s="26">
        <f>B23/5*4</f>
        <v>1814770.2912000001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5139365.0120000001</v>
      </c>
      <c r="C32" s="2">
        <f>B23+C17</f>
        <v>5139365.0120000001</v>
      </c>
    </row>
    <row r="33" spans="1:3">
      <c r="A33" s="2" t="s">
        <v>89</v>
      </c>
      <c r="B33" s="10">
        <f>B24+B18</f>
        <v>0</v>
      </c>
      <c r="C33" s="10">
        <f>B24+C18</f>
        <v>3000000</v>
      </c>
    </row>
    <row r="34" spans="1:3">
      <c r="A34" s="2" t="s">
        <v>90</v>
      </c>
      <c r="B34" s="2">
        <f>B32-B33</f>
        <v>5139365.0120000001</v>
      </c>
      <c r="C34" s="2">
        <f>C32-C33</f>
        <v>2139365.0120000001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J20" sqref="J20"/>
    </sheetView>
  </sheetViews>
  <sheetFormatPr defaultRowHeight="15"/>
  <cols>
    <col min="1" max="1" width="39.85546875" style="2" customWidth="1"/>
    <col min="2" max="2" width="24.42578125" style="2" customWidth="1"/>
    <col min="3" max="3" width="34.42578125" style="2" customWidth="1"/>
    <col min="4" max="16384" width="9.140625" style="2"/>
  </cols>
  <sheetData>
    <row r="1" spans="1:4" ht="18" customHeight="1">
      <c r="A1" s="85" t="s">
        <v>228</v>
      </c>
      <c r="B1" s="86"/>
      <c r="C1" s="87"/>
    </row>
    <row r="2" spans="1:4" ht="27" customHeight="1">
      <c r="A2" s="26"/>
      <c r="B2" s="79" t="s">
        <v>5</v>
      </c>
      <c r="C2" s="79"/>
    </row>
    <row r="3" spans="1:4" ht="30" customHeight="1">
      <c r="A3" s="27" t="s">
        <v>0</v>
      </c>
      <c r="B3" s="28">
        <v>738615000</v>
      </c>
      <c r="C3" s="81" t="s">
        <v>25</v>
      </c>
    </row>
    <row r="4" spans="1:4">
      <c r="A4" s="27" t="s">
        <v>6</v>
      </c>
      <c r="B4" s="28">
        <v>292000000</v>
      </c>
      <c r="C4" s="81"/>
    </row>
    <row r="5" spans="1:4">
      <c r="A5" s="27" t="s">
        <v>1</v>
      </c>
      <c r="B5" s="26">
        <f>B3-B4</f>
        <v>446615000</v>
      </c>
      <c r="C5" s="81"/>
    </row>
    <row r="6" spans="1:4">
      <c r="A6" s="27" t="s">
        <v>2</v>
      </c>
      <c r="B6" s="29">
        <f>B5/1000/2</f>
        <v>223307.5</v>
      </c>
      <c r="C6" s="81"/>
    </row>
    <row r="7" spans="1:4">
      <c r="A7" s="27" t="s">
        <v>7</v>
      </c>
      <c r="B7" s="30"/>
      <c r="C7" s="81"/>
    </row>
    <row r="8" spans="1:4">
      <c r="A8" s="27" t="s">
        <v>8</v>
      </c>
      <c r="B8" s="26">
        <f>B6-B7</f>
        <v>223307.5</v>
      </c>
      <c r="C8" s="81"/>
    </row>
    <row r="9" spans="1:4" ht="27" customHeight="1">
      <c r="A9" s="26"/>
      <c r="B9" s="79" t="s">
        <v>4</v>
      </c>
      <c r="C9" s="79"/>
    </row>
    <row r="10" spans="1:4">
      <c r="A10" s="26" t="s">
        <v>9</v>
      </c>
      <c r="B10" s="31"/>
      <c r="C10" s="28">
        <v>642501000</v>
      </c>
      <c r="D10" s="57" t="s">
        <v>229</v>
      </c>
    </row>
    <row r="11" spans="1:4">
      <c r="A11" s="27" t="s">
        <v>2</v>
      </c>
      <c r="B11" s="31" t="s">
        <v>26</v>
      </c>
      <c r="C11" s="26">
        <f>C10/10000*15/2</f>
        <v>481875.75</v>
      </c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>
        <f>C11-C12</f>
        <v>481875.75</v>
      </c>
    </row>
    <row r="14" spans="1:4">
      <c r="A14" s="26"/>
      <c r="B14" s="31"/>
      <c r="C14" s="26"/>
    </row>
    <row r="15" spans="1:4" ht="20.25" customHeight="1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705183.25</v>
      </c>
      <c r="C17" s="26">
        <f>B17</f>
        <v>705183.25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705183.25</v>
      </c>
      <c r="C19" s="26">
        <f>C17-C18</f>
        <v>705183.25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642501000</v>
      </c>
      <c r="C22" s="26" t="s">
        <v>27</v>
      </c>
    </row>
    <row r="23" spans="1:4" ht="26.25">
      <c r="A23" s="27" t="s">
        <v>15</v>
      </c>
      <c r="B23" s="26">
        <f>B22/1000</f>
        <v>642501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57" t="s">
        <v>194</v>
      </c>
    </row>
    <row r="25" spans="1:4" ht="26.25">
      <c r="A25" s="27" t="s">
        <v>3</v>
      </c>
      <c r="B25" s="26">
        <f>B23-B24</f>
        <v>642501</v>
      </c>
      <c r="C25" s="26" t="s">
        <v>186</v>
      </c>
    </row>
    <row r="26" spans="1:4" ht="31.5" customHeight="1">
      <c r="A26" s="27" t="s">
        <v>19</v>
      </c>
      <c r="B26" s="26">
        <f>B23/5</f>
        <v>128500.2</v>
      </c>
      <c r="C26" s="26" t="s">
        <v>29</v>
      </c>
    </row>
    <row r="27" spans="1:4" ht="30" customHeight="1">
      <c r="A27" s="26" t="s">
        <v>20</v>
      </c>
      <c r="B27" s="26">
        <f>B23/5*4</f>
        <v>514000.8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195</v>
      </c>
      <c r="B31" s="2" t="s">
        <v>187</v>
      </c>
      <c r="C31" s="2" t="s">
        <v>87</v>
      </c>
    </row>
    <row r="32" spans="1:4">
      <c r="A32" s="2" t="s">
        <v>88</v>
      </c>
      <c r="B32" s="2">
        <v>0</v>
      </c>
      <c r="C32" s="2">
        <f>B23+C17</f>
        <v>1347684.25</v>
      </c>
    </row>
    <row r="33" spans="1:4">
      <c r="A33" s="2" t="s">
        <v>89</v>
      </c>
      <c r="B33" s="10">
        <f>B24+B18</f>
        <v>0</v>
      </c>
      <c r="C33" s="10">
        <v>1580000</v>
      </c>
      <c r="D33" s="57" t="s">
        <v>230</v>
      </c>
    </row>
    <row r="34" spans="1:4">
      <c r="A34" s="2" t="s">
        <v>90</v>
      </c>
      <c r="B34" s="2">
        <f>B32-B33</f>
        <v>0</v>
      </c>
      <c r="C34" s="2">
        <f>C32-C33</f>
        <v>-232315.75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J18" sqref="J18"/>
    </sheetView>
  </sheetViews>
  <sheetFormatPr defaultRowHeight="15"/>
  <cols>
    <col min="1" max="1" width="39.85546875" style="2" customWidth="1"/>
    <col min="2" max="2" width="24.42578125" style="2" customWidth="1"/>
    <col min="3" max="3" width="32.85546875" style="2" customWidth="1"/>
    <col min="4" max="16384" width="9.140625" style="2"/>
  </cols>
  <sheetData>
    <row r="1" spans="1:4" ht="18" customHeight="1">
      <c r="A1" s="85" t="s">
        <v>231</v>
      </c>
      <c r="B1" s="86"/>
      <c r="C1" s="87"/>
    </row>
    <row r="2" spans="1:4" ht="27" customHeight="1">
      <c r="A2" s="26"/>
      <c r="B2" s="79" t="s">
        <v>5</v>
      </c>
      <c r="C2" s="79"/>
    </row>
    <row r="3" spans="1:4" ht="30" customHeight="1">
      <c r="A3" s="27" t="s">
        <v>0</v>
      </c>
      <c r="B3" s="28">
        <v>918960846</v>
      </c>
      <c r="C3" s="81" t="s">
        <v>25</v>
      </c>
    </row>
    <row r="4" spans="1:4">
      <c r="A4" s="27" t="s">
        <v>6</v>
      </c>
      <c r="B4" s="28">
        <v>560021735</v>
      </c>
      <c r="C4" s="81"/>
    </row>
    <row r="5" spans="1:4">
      <c r="A5" s="27" t="s">
        <v>1</v>
      </c>
      <c r="B5" s="26"/>
      <c r="C5" s="81"/>
    </row>
    <row r="6" spans="1:4">
      <c r="A6" s="27" t="s">
        <v>2</v>
      </c>
      <c r="B6" s="29"/>
      <c r="C6" s="81"/>
    </row>
    <row r="7" spans="1:4">
      <c r="A7" s="27" t="s">
        <v>7</v>
      </c>
      <c r="B7" s="30"/>
      <c r="C7" s="81"/>
    </row>
    <row r="8" spans="1:4">
      <c r="A8" s="27" t="s">
        <v>8</v>
      </c>
      <c r="B8" s="26">
        <f>B6-B7</f>
        <v>0</v>
      </c>
      <c r="C8" s="81"/>
    </row>
    <row r="9" spans="1:4" ht="27" customHeight="1">
      <c r="A9" s="26"/>
      <c r="B9" s="79" t="s">
        <v>4</v>
      </c>
      <c r="C9" s="79"/>
    </row>
    <row r="10" spans="1:4">
      <c r="A10" s="26" t="s">
        <v>9</v>
      </c>
      <c r="B10" s="31"/>
      <c r="C10" s="28">
        <v>458367545</v>
      </c>
      <c r="D10" s="57"/>
    </row>
    <row r="11" spans="1:4">
      <c r="A11" s="27" t="s">
        <v>2</v>
      </c>
      <c r="B11" s="31" t="s">
        <v>26</v>
      </c>
      <c r="C11" s="26"/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/>
    </row>
    <row r="14" spans="1:4">
      <c r="A14" s="26"/>
      <c r="B14" s="31"/>
      <c r="C14" s="26"/>
    </row>
    <row r="15" spans="1:4" ht="20.25" customHeight="1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 ht="45">
      <c r="A18" s="26" t="s">
        <v>11</v>
      </c>
      <c r="B18" s="26">
        <f>B7+C12</f>
        <v>0</v>
      </c>
      <c r="C18" s="28"/>
      <c r="D18" s="2" t="s">
        <v>194</v>
      </c>
    </row>
    <row r="19" spans="1:4">
      <c r="A19" s="26" t="s">
        <v>12</v>
      </c>
      <c r="B19" s="26">
        <f>B17-B18</f>
        <v>0</v>
      </c>
      <c r="C19" s="26"/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458367545</v>
      </c>
      <c r="C22" s="26" t="s">
        <v>27</v>
      </c>
    </row>
    <row r="23" spans="1:4" ht="26.25">
      <c r="A23" s="27" t="s">
        <v>15</v>
      </c>
      <c r="B23" s="26">
        <f>B22/1000</f>
        <v>458367.54499999998</v>
      </c>
      <c r="C23" s="26" t="s">
        <v>28</v>
      </c>
    </row>
    <row r="24" spans="1:4" ht="45">
      <c r="A24" s="27" t="s">
        <v>16</v>
      </c>
      <c r="B24" s="28"/>
      <c r="C24" s="26" t="s">
        <v>31</v>
      </c>
      <c r="D24" s="2" t="s">
        <v>201</v>
      </c>
    </row>
    <row r="25" spans="1:4" ht="26.25">
      <c r="A25" s="27" t="s">
        <v>3</v>
      </c>
      <c r="B25" s="26"/>
      <c r="C25" s="26" t="s">
        <v>186</v>
      </c>
    </row>
    <row r="26" spans="1:4" ht="31.5" customHeight="1">
      <c r="A26" s="27" t="s">
        <v>19</v>
      </c>
      <c r="B26" s="26"/>
      <c r="C26" s="26" t="s">
        <v>29</v>
      </c>
    </row>
    <row r="27" spans="1:4" ht="30" customHeight="1">
      <c r="A27" s="26" t="s">
        <v>20</v>
      </c>
      <c r="B27" s="26"/>
      <c r="C27" s="26" t="s">
        <v>30</v>
      </c>
    </row>
    <row r="28" spans="1:4" ht="27" customHeight="1">
      <c r="A28" s="27" t="s">
        <v>17</v>
      </c>
      <c r="B28" s="26"/>
      <c r="C28" s="26" t="s">
        <v>29</v>
      </c>
    </row>
    <row r="29" spans="1:4" ht="31.5" customHeight="1">
      <c r="A29" s="26" t="s">
        <v>18</v>
      </c>
      <c r="B29" s="26"/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458367.54499999998</v>
      </c>
      <c r="C32" s="2">
        <f>B23+C17</f>
        <v>458367.54499999998</v>
      </c>
    </row>
    <row r="33" spans="1:4" ht="45">
      <c r="A33" s="2" t="s">
        <v>89</v>
      </c>
      <c r="B33" s="10">
        <f>B24+B18</f>
        <v>0</v>
      </c>
      <c r="C33" s="10">
        <f>B24+C18</f>
        <v>0</v>
      </c>
      <c r="D33" s="2" t="s">
        <v>201</v>
      </c>
    </row>
    <row r="34" spans="1:4">
      <c r="A34" s="2" t="s">
        <v>90</v>
      </c>
      <c r="B34" s="2">
        <f>B32-B33</f>
        <v>458367.54499999998</v>
      </c>
      <c r="C34" s="2">
        <f>C32-C33</f>
        <v>458367.54499999998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E23" sqref="E23"/>
    </sheetView>
  </sheetViews>
  <sheetFormatPr defaultRowHeight="15"/>
  <cols>
    <col min="1" max="1" width="39.85546875" style="2" customWidth="1"/>
    <col min="2" max="2" width="24.42578125" style="2" customWidth="1"/>
    <col min="3" max="3" width="32.5703125" style="2" customWidth="1"/>
    <col min="4" max="4" width="22.140625" style="2" customWidth="1"/>
    <col min="5" max="16384" width="9.140625" style="2"/>
  </cols>
  <sheetData>
    <row r="1" spans="1:3" ht="15.75">
      <c r="A1" s="85" t="s">
        <v>232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2129000000</v>
      </c>
      <c r="C3" s="81" t="s">
        <v>25</v>
      </c>
    </row>
    <row r="4" spans="1:3">
      <c r="A4" s="27" t="s">
        <v>6</v>
      </c>
      <c r="B4" s="28">
        <v>477000000</v>
      </c>
      <c r="C4" s="81"/>
    </row>
    <row r="5" spans="1:3">
      <c r="A5" s="27" t="s">
        <v>1</v>
      </c>
      <c r="B5" s="26">
        <f>B3-B4</f>
        <v>1652000000</v>
      </c>
      <c r="C5" s="81"/>
    </row>
    <row r="6" spans="1:3">
      <c r="A6" s="27" t="s">
        <v>2</v>
      </c>
      <c r="B6" s="29">
        <f>B5/1000/2</f>
        <v>826000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826000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1534316500</v>
      </c>
    </row>
    <row r="11" spans="1:3">
      <c r="A11" s="27" t="s">
        <v>2</v>
      </c>
      <c r="B11" s="31" t="s">
        <v>26</v>
      </c>
      <c r="C11" s="26">
        <f>C10/10000*15/2</f>
        <v>1150737.375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1150737.375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1976737.375</v>
      </c>
      <c r="C17" s="26">
        <f>B17</f>
        <v>1976737.375</v>
      </c>
    </row>
    <row r="18" spans="1:4" ht="15" customHeight="1">
      <c r="A18" s="26" t="s">
        <v>11</v>
      </c>
      <c r="B18" s="26">
        <f>B7+C12</f>
        <v>0</v>
      </c>
      <c r="C18" s="28">
        <v>0</v>
      </c>
      <c r="D18" s="57" t="s">
        <v>194</v>
      </c>
    </row>
    <row r="19" spans="1:4">
      <c r="A19" s="26" t="s">
        <v>12</v>
      </c>
      <c r="B19" s="26">
        <f>B17-B18</f>
        <v>1976737.375</v>
      </c>
      <c r="C19" s="26">
        <f>C17-C18</f>
        <v>1976737.375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1534316500</v>
      </c>
      <c r="C22" s="26" t="s">
        <v>27</v>
      </c>
    </row>
    <row r="23" spans="1:4" ht="26.25">
      <c r="A23" s="27" t="s">
        <v>15</v>
      </c>
      <c r="B23" s="26">
        <f>B22/1000</f>
        <v>1534316.5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2" t="s">
        <v>194</v>
      </c>
    </row>
    <row r="25" spans="1:4" ht="26.25">
      <c r="A25" s="27" t="s">
        <v>3</v>
      </c>
      <c r="B25" s="26">
        <f>B23-B24</f>
        <v>1534316.5</v>
      </c>
      <c r="C25" s="26" t="s">
        <v>186</v>
      </c>
    </row>
    <row r="26" spans="1:4" ht="31.5" customHeight="1">
      <c r="A26" s="27" t="s">
        <v>19</v>
      </c>
      <c r="B26" s="26">
        <f>B23/5</f>
        <v>306863.3</v>
      </c>
      <c r="C26" s="26" t="s">
        <v>29</v>
      </c>
    </row>
    <row r="27" spans="1:4" ht="30" customHeight="1">
      <c r="A27" s="26" t="s">
        <v>20</v>
      </c>
      <c r="B27" s="26">
        <f>B23/5*4</f>
        <v>1227453.2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195</v>
      </c>
      <c r="B31" s="2" t="s">
        <v>187</v>
      </c>
      <c r="C31" s="2" t="s">
        <v>87</v>
      </c>
    </row>
    <row r="32" spans="1:4">
      <c r="A32" s="2" t="s">
        <v>88</v>
      </c>
      <c r="B32" s="2">
        <v>0</v>
      </c>
      <c r="C32" s="2">
        <f>B23+C17</f>
        <v>3511053.875</v>
      </c>
    </row>
    <row r="33" spans="1:4" ht="15" customHeight="1">
      <c r="A33" s="2" t="s">
        <v>89</v>
      </c>
      <c r="B33" s="10">
        <f>B24+B18</f>
        <v>0</v>
      </c>
      <c r="C33" s="10">
        <v>1000000</v>
      </c>
      <c r="D33" s="57" t="s">
        <v>233</v>
      </c>
    </row>
    <row r="34" spans="1:4">
      <c r="A34" s="2" t="s">
        <v>90</v>
      </c>
      <c r="B34" s="2">
        <f>B32-B33</f>
        <v>0</v>
      </c>
      <c r="C34" s="2">
        <f>C32-C33</f>
        <v>2511053.875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H21" sqref="H21"/>
    </sheetView>
  </sheetViews>
  <sheetFormatPr defaultRowHeight="15"/>
  <cols>
    <col min="1" max="1" width="39.85546875" style="2" customWidth="1"/>
    <col min="2" max="2" width="24.42578125" style="2" customWidth="1"/>
    <col min="3" max="3" width="30" style="2" customWidth="1"/>
    <col min="4" max="16384" width="9.140625" style="2"/>
  </cols>
  <sheetData>
    <row r="1" spans="1:3" ht="15.75">
      <c r="A1" s="85" t="s">
        <v>234</v>
      </c>
      <c r="B1" s="86"/>
      <c r="C1" s="87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830964713</v>
      </c>
      <c r="C3" s="81" t="s">
        <v>25</v>
      </c>
    </row>
    <row r="4" spans="1:3">
      <c r="A4" s="27" t="s">
        <v>6</v>
      </c>
      <c r="B4" s="28">
        <v>213200000</v>
      </c>
      <c r="C4" s="81"/>
    </row>
    <row r="5" spans="1:3">
      <c r="A5" s="27" t="s">
        <v>1</v>
      </c>
      <c r="B5" s="26">
        <f>B3-B4</f>
        <v>617764713</v>
      </c>
      <c r="C5" s="81"/>
    </row>
    <row r="6" spans="1:3">
      <c r="A6" s="27" t="s">
        <v>2</v>
      </c>
      <c r="B6" s="29">
        <f>B5/1000/2</f>
        <v>308882.35649999999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308882.35649999999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604954532</v>
      </c>
    </row>
    <row r="11" spans="1:3">
      <c r="A11" s="27" t="s">
        <v>2</v>
      </c>
      <c r="B11" s="31" t="s">
        <v>26</v>
      </c>
      <c r="C11" s="26">
        <f>C10/10000*15/2</f>
        <v>453715.89900000003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453715.89900000003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762598.25549999997</v>
      </c>
      <c r="C17" s="26">
        <f>B17</f>
        <v>762598.25549999997</v>
      </c>
    </row>
    <row r="18" spans="1:4">
      <c r="A18" s="26" t="s">
        <v>11</v>
      </c>
      <c r="B18" s="26">
        <f>B7+C12</f>
        <v>0</v>
      </c>
      <c r="C18" s="28">
        <v>670000</v>
      </c>
      <c r="D18" s="57" t="s">
        <v>235</v>
      </c>
    </row>
    <row r="19" spans="1:4">
      <c r="A19" s="26" t="s">
        <v>12</v>
      </c>
      <c r="B19" s="26">
        <f>B17-B18</f>
        <v>762598.25549999997</v>
      </c>
      <c r="C19" s="26">
        <f>C17-C18</f>
        <v>92598.25549999997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604954532</v>
      </c>
      <c r="C22" s="26" t="s">
        <v>27</v>
      </c>
    </row>
    <row r="23" spans="1:4" ht="26.25">
      <c r="A23" s="27" t="s">
        <v>15</v>
      </c>
      <c r="B23" s="26">
        <f>B22/1000</f>
        <v>604954.53200000001</v>
      </c>
      <c r="C23" s="26" t="s">
        <v>28</v>
      </c>
    </row>
    <row r="24" spans="1:4">
      <c r="A24" s="27" t="s">
        <v>16</v>
      </c>
      <c r="B24" s="28">
        <v>340000</v>
      </c>
      <c r="C24" s="26" t="s">
        <v>31</v>
      </c>
      <c r="D24" s="72" t="s">
        <v>236</v>
      </c>
    </row>
    <row r="25" spans="1:4" ht="26.25">
      <c r="A25" s="27" t="s">
        <v>3</v>
      </c>
      <c r="B25" s="26">
        <f>B23-B24</f>
        <v>264954.53200000001</v>
      </c>
      <c r="C25" s="26" t="s">
        <v>186</v>
      </c>
    </row>
    <row r="26" spans="1:4" ht="31.5" customHeight="1">
      <c r="A26" s="27" t="s">
        <v>19</v>
      </c>
      <c r="B26" s="26">
        <f>B23/5</f>
        <v>120990.90640000001</v>
      </c>
      <c r="C26" s="26" t="s">
        <v>29</v>
      </c>
    </row>
    <row r="27" spans="1:4" ht="30" customHeight="1">
      <c r="A27" s="26" t="s">
        <v>20</v>
      </c>
      <c r="B27" s="26">
        <f>B23/5*4</f>
        <v>483963.62560000003</v>
      </c>
      <c r="C27" s="26" t="s">
        <v>30</v>
      </c>
    </row>
    <row r="28" spans="1:4" ht="27" customHeight="1">
      <c r="A28" s="27" t="s">
        <v>17</v>
      </c>
      <c r="B28" s="26">
        <f>B24/5</f>
        <v>68000</v>
      </c>
      <c r="C28" s="26" t="s">
        <v>29</v>
      </c>
    </row>
    <row r="29" spans="1:4" ht="31.5" customHeight="1">
      <c r="A29" s="26" t="s">
        <v>18</v>
      </c>
      <c r="B29" s="26">
        <f>B24/5*4</f>
        <v>272000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1367552.7875000001</v>
      </c>
      <c r="C32" s="2">
        <f>B23+C17</f>
        <v>1367552.7875000001</v>
      </c>
    </row>
    <row r="33" spans="1:3">
      <c r="A33" s="2" t="s">
        <v>89</v>
      </c>
      <c r="B33" s="10">
        <f>B24+B18</f>
        <v>340000</v>
      </c>
      <c r="C33" s="10">
        <f>B24+C18</f>
        <v>1010000</v>
      </c>
    </row>
    <row r="34" spans="1:3">
      <c r="A34" s="2" t="s">
        <v>90</v>
      </c>
      <c r="B34" s="2">
        <f>B32-B33</f>
        <v>1027552.7875000001</v>
      </c>
      <c r="C34" s="2">
        <f>C32-C33</f>
        <v>357552.78750000009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9"/>
  <sheetViews>
    <sheetView topLeftCell="A7" workbookViewId="0">
      <selection activeCell="F15" sqref="F1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2" t="s">
        <v>71</v>
      </c>
    </row>
    <row r="4" spans="1:6" ht="30">
      <c r="A4" s="1" t="s">
        <v>6</v>
      </c>
      <c r="B4" s="7"/>
      <c r="C4" s="78"/>
      <c r="F4" s="11" t="s">
        <v>72</v>
      </c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4" r:id="rId1"/>
  </hyperlinks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9"/>
  <sheetViews>
    <sheetView topLeftCell="A5" workbookViewId="0">
      <selection activeCell="F4" sqref="F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</row>
    <row r="4" spans="1:6" ht="30">
      <c r="A4" s="1" t="s">
        <v>6</v>
      </c>
      <c r="B4" s="7"/>
      <c r="C4" s="78"/>
      <c r="F4" s="11" t="s">
        <v>73</v>
      </c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4" r:id="rId1"/>
  </hyperlinks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4" sqref="F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11" t="s">
        <v>74</v>
      </c>
    </row>
    <row r="4" spans="1:6" ht="30">
      <c r="A4" s="1" t="s">
        <v>6</v>
      </c>
      <c r="B4" s="7"/>
      <c r="C4" s="78"/>
      <c r="F4" t="s">
        <v>70</v>
      </c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8" customHeight="1">
      <c r="A1" s="80" t="s">
        <v>227</v>
      </c>
      <c r="B1" s="80"/>
      <c r="C1" s="80"/>
    </row>
    <row r="2" spans="1:5" ht="27" customHeight="1">
      <c r="A2" s="26"/>
      <c r="B2" s="79" t="s">
        <v>5</v>
      </c>
      <c r="C2" s="79"/>
    </row>
    <row r="3" spans="1:5" ht="30" customHeight="1">
      <c r="A3" s="27" t="s">
        <v>0</v>
      </c>
      <c r="B3" s="28"/>
      <c r="C3" s="81" t="s">
        <v>25</v>
      </c>
      <c r="E3" s="2" t="s">
        <v>251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 ht="27" customHeight="1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 ht="20.25" customHeight="1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31.5" customHeight="1">
      <c r="A26" s="27" t="s">
        <v>19</v>
      </c>
      <c r="B26" s="26">
        <f>B23/5</f>
        <v>0</v>
      </c>
      <c r="C26" s="26" t="s">
        <v>29</v>
      </c>
    </row>
    <row r="27" spans="1:4" ht="30" customHeight="1">
      <c r="A27" s="26" t="s">
        <v>20</v>
      </c>
      <c r="B27" s="26">
        <f>B23/5*4</f>
        <v>0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C25" sqref="C2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4" width="21.5703125" style="2" customWidth="1"/>
    <col min="5" max="16384" width="9.140625" style="2"/>
  </cols>
  <sheetData>
    <row r="1" spans="1:4" ht="15.75">
      <c r="A1" s="73" t="s">
        <v>237</v>
      </c>
    </row>
    <row r="2" spans="1:4" ht="18" customHeight="1">
      <c r="A2" s="80" t="s">
        <v>24</v>
      </c>
      <c r="B2" s="80"/>
      <c r="C2" s="80"/>
    </row>
    <row r="3" spans="1:4" ht="27" customHeight="1">
      <c r="A3" s="26"/>
      <c r="B3" s="79" t="s">
        <v>5</v>
      </c>
      <c r="C3" s="79"/>
    </row>
    <row r="4" spans="1:4" ht="30" customHeight="1">
      <c r="A4" s="27" t="s">
        <v>0</v>
      </c>
      <c r="B4" s="28">
        <v>121400000</v>
      </c>
      <c r="C4" s="81" t="s">
        <v>25</v>
      </c>
    </row>
    <row r="5" spans="1:4">
      <c r="A5" s="27" t="s">
        <v>6</v>
      </c>
      <c r="B5" s="28">
        <v>92600000</v>
      </c>
      <c r="C5" s="81"/>
    </row>
    <row r="6" spans="1:4">
      <c r="A6" s="27" t="s">
        <v>1</v>
      </c>
      <c r="B6" s="26">
        <f>B4-B5</f>
        <v>28800000</v>
      </c>
      <c r="C6" s="81"/>
    </row>
    <row r="7" spans="1:4">
      <c r="A7" s="27" t="s">
        <v>2</v>
      </c>
      <c r="B7" s="29">
        <f>B6/1000/2</f>
        <v>14400</v>
      </c>
      <c r="C7" s="81"/>
    </row>
    <row r="8" spans="1:4">
      <c r="A8" s="27" t="s">
        <v>7</v>
      </c>
      <c r="B8" s="30"/>
      <c r="C8" s="81"/>
    </row>
    <row r="9" spans="1:4">
      <c r="A9" s="27" t="s">
        <v>8</v>
      </c>
      <c r="B9" s="26">
        <f>B7-B8</f>
        <v>14400</v>
      </c>
      <c r="C9" s="81"/>
    </row>
    <row r="10" spans="1:4" ht="27" customHeight="1">
      <c r="A10" s="26"/>
      <c r="B10" s="79" t="s">
        <v>4</v>
      </c>
      <c r="C10" s="79"/>
    </row>
    <row r="11" spans="1:4">
      <c r="A11" s="26" t="s">
        <v>9</v>
      </c>
      <c r="B11" s="31"/>
      <c r="C11" s="28">
        <v>93208000</v>
      </c>
      <c r="D11" s="2" t="s">
        <v>229</v>
      </c>
    </row>
    <row r="12" spans="1:4">
      <c r="A12" s="27" t="s">
        <v>2</v>
      </c>
      <c r="B12" s="31" t="s">
        <v>26</v>
      </c>
      <c r="C12" s="26">
        <f>C11/10000*15/2</f>
        <v>69906</v>
      </c>
    </row>
    <row r="13" spans="1:4">
      <c r="A13" s="27" t="s">
        <v>7</v>
      </c>
      <c r="B13" s="31"/>
      <c r="C13" s="30"/>
    </row>
    <row r="14" spans="1:4">
      <c r="A14" s="26" t="s">
        <v>8</v>
      </c>
      <c r="B14" s="31"/>
      <c r="C14" s="26">
        <f>C12-C13</f>
        <v>69906</v>
      </c>
    </row>
    <row r="15" spans="1:4">
      <c r="A15" s="26"/>
      <c r="B15" s="31"/>
      <c r="C15" s="26"/>
    </row>
    <row r="16" spans="1:4" ht="20.25" customHeight="1">
      <c r="A16" s="26"/>
      <c r="B16" s="79" t="s">
        <v>23</v>
      </c>
      <c r="C16" s="79"/>
    </row>
    <row r="17" spans="1:4" ht="39">
      <c r="A17" s="26"/>
      <c r="B17" s="32" t="s">
        <v>21</v>
      </c>
      <c r="C17" s="32" t="s">
        <v>22</v>
      </c>
    </row>
    <row r="18" spans="1:4">
      <c r="A18" s="26" t="s">
        <v>10</v>
      </c>
      <c r="B18" s="26">
        <f>B7+C12</f>
        <v>84306</v>
      </c>
      <c r="C18" s="26">
        <f>B18</f>
        <v>84306</v>
      </c>
    </row>
    <row r="19" spans="1:4" ht="30">
      <c r="A19" s="26" t="s">
        <v>11</v>
      </c>
      <c r="B19" s="26">
        <f>B8+C13</f>
        <v>0</v>
      </c>
      <c r="C19" s="28">
        <v>150000</v>
      </c>
      <c r="D19" s="2" t="s">
        <v>238</v>
      </c>
    </row>
    <row r="20" spans="1:4">
      <c r="A20" s="74" t="s">
        <v>12</v>
      </c>
      <c r="B20" s="26">
        <f>B18-B19</f>
        <v>84306</v>
      </c>
      <c r="C20" s="74">
        <f>C18-C19</f>
        <v>-65694</v>
      </c>
    </row>
    <row r="21" spans="1:4">
      <c r="A21" s="26"/>
      <c r="B21" s="26"/>
      <c r="C21" s="26"/>
    </row>
    <row r="22" spans="1:4" ht="19.5" customHeight="1">
      <c r="A22" s="79" t="s">
        <v>13</v>
      </c>
      <c r="B22" s="79"/>
      <c r="C22" s="79"/>
    </row>
    <row r="23" spans="1:4">
      <c r="A23" s="26" t="s">
        <v>14</v>
      </c>
      <c r="B23" s="26">
        <f>C11</f>
        <v>93208000</v>
      </c>
      <c r="C23" s="26" t="s">
        <v>27</v>
      </c>
    </row>
    <row r="24" spans="1:4" ht="26.25">
      <c r="A24" s="27" t="s">
        <v>15</v>
      </c>
      <c r="B24" s="26">
        <f>B23/1000</f>
        <v>93208</v>
      </c>
      <c r="C24" s="26" t="s">
        <v>28</v>
      </c>
    </row>
    <row r="25" spans="1:4" ht="30">
      <c r="A25" s="27" t="s">
        <v>16</v>
      </c>
      <c r="B25" s="28">
        <v>1000000</v>
      </c>
      <c r="C25" s="26" t="s">
        <v>31</v>
      </c>
      <c r="D25" s="2" t="s">
        <v>239</v>
      </c>
    </row>
    <row r="26" spans="1:4" ht="26.25">
      <c r="A26" s="75" t="s">
        <v>3</v>
      </c>
      <c r="B26" s="74">
        <f>B24-B25</f>
        <v>-906792</v>
      </c>
      <c r="C26" s="26" t="s">
        <v>107</v>
      </c>
    </row>
    <row r="27" spans="1:4" ht="31.5" customHeight="1">
      <c r="A27" s="27" t="s">
        <v>19</v>
      </c>
      <c r="B27" s="26">
        <f>B24/5</f>
        <v>18641.599999999999</v>
      </c>
      <c r="C27" s="26" t="s">
        <v>29</v>
      </c>
    </row>
    <row r="28" spans="1:4" ht="30" customHeight="1">
      <c r="A28" s="26" t="s">
        <v>20</v>
      </c>
      <c r="B28" s="26">
        <f>B24/5*4</f>
        <v>74566.399999999994</v>
      </c>
      <c r="C28" s="26" t="s">
        <v>30</v>
      </c>
    </row>
    <row r="29" spans="1:4" ht="27" customHeight="1">
      <c r="A29" s="27" t="s">
        <v>17</v>
      </c>
      <c r="B29" s="26">
        <f>B25/5</f>
        <v>200000</v>
      </c>
      <c r="C29" s="26" t="s">
        <v>29</v>
      </c>
    </row>
    <row r="30" spans="1:4" ht="31.5" customHeight="1">
      <c r="A30" s="26" t="s">
        <v>18</v>
      </c>
      <c r="B30" s="26">
        <f>B25/5*4</f>
        <v>800000</v>
      </c>
      <c r="C30" s="26" t="s">
        <v>30</v>
      </c>
    </row>
    <row r="32" spans="1:4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</row>
    <row r="34" spans="1:3">
      <c r="A34" s="2" t="s">
        <v>89</v>
      </c>
      <c r="B34" s="10"/>
      <c r="C34" s="10"/>
    </row>
    <row r="35" spans="1:3">
      <c r="A35" s="2" t="s">
        <v>90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G17" sqref="G1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4" width="24.85546875" style="2" customWidth="1"/>
    <col min="5" max="16384" width="9.140625" style="2"/>
  </cols>
  <sheetData>
    <row r="1" spans="1:4" ht="15.75">
      <c r="A1" s="73" t="s">
        <v>240</v>
      </c>
    </row>
    <row r="2" spans="1:4" ht="18" customHeight="1">
      <c r="A2" s="80" t="s">
        <v>24</v>
      </c>
      <c r="B2" s="80"/>
      <c r="C2" s="80"/>
    </row>
    <row r="3" spans="1:4" ht="27" customHeight="1">
      <c r="A3" s="26"/>
      <c r="B3" s="79" t="s">
        <v>5</v>
      </c>
      <c r="C3" s="79"/>
    </row>
    <row r="4" spans="1:4" ht="30" customHeight="1">
      <c r="A4" s="27" t="s">
        <v>0</v>
      </c>
      <c r="B4" s="28">
        <v>337560000</v>
      </c>
      <c r="C4" s="81" t="s">
        <v>25</v>
      </c>
    </row>
    <row r="5" spans="1:4">
      <c r="A5" s="27" t="s">
        <v>6</v>
      </c>
      <c r="B5" s="28">
        <v>227500000</v>
      </c>
      <c r="C5" s="81"/>
    </row>
    <row r="6" spans="1:4">
      <c r="A6" s="27" t="s">
        <v>1</v>
      </c>
      <c r="B6" s="26">
        <f>B4-B5</f>
        <v>110060000</v>
      </c>
      <c r="C6" s="81"/>
    </row>
    <row r="7" spans="1:4">
      <c r="A7" s="27" t="s">
        <v>2</v>
      </c>
      <c r="B7" s="29">
        <f>B6/1000/2</f>
        <v>55030</v>
      </c>
      <c r="C7" s="81"/>
    </row>
    <row r="8" spans="1:4">
      <c r="A8" s="27" t="s">
        <v>7</v>
      </c>
      <c r="B8" s="30"/>
      <c r="C8" s="81"/>
    </row>
    <row r="9" spans="1:4">
      <c r="A9" s="27" t="s">
        <v>8</v>
      </c>
      <c r="B9" s="26">
        <f>B7-B8</f>
        <v>55030</v>
      </c>
      <c r="C9" s="81"/>
    </row>
    <row r="10" spans="1:4" ht="27" customHeight="1">
      <c r="A10" s="26"/>
      <c r="B10" s="79" t="s">
        <v>4</v>
      </c>
      <c r="C10" s="79"/>
    </row>
    <row r="11" spans="1:4" ht="60">
      <c r="A11" s="26" t="s">
        <v>9</v>
      </c>
      <c r="B11" s="31"/>
      <c r="C11" s="28">
        <v>253560000</v>
      </c>
      <c r="D11" s="2" t="s">
        <v>241</v>
      </c>
    </row>
    <row r="12" spans="1:4">
      <c r="A12" s="27" t="s">
        <v>2</v>
      </c>
      <c r="B12" s="31" t="s">
        <v>26</v>
      </c>
      <c r="C12" s="26">
        <f>C11/10000*15/2</f>
        <v>190170</v>
      </c>
    </row>
    <row r="13" spans="1:4">
      <c r="A13" s="27" t="s">
        <v>7</v>
      </c>
      <c r="B13" s="31"/>
      <c r="C13" s="30"/>
    </row>
    <row r="14" spans="1:4">
      <c r="A14" s="26" t="s">
        <v>8</v>
      </c>
      <c r="B14" s="31"/>
      <c r="C14" s="26">
        <f>C12-C13</f>
        <v>190170</v>
      </c>
    </row>
    <row r="15" spans="1:4">
      <c r="A15" s="26"/>
      <c r="B15" s="31"/>
      <c r="C15" s="26"/>
    </row>
    <row r="16" spans="1:4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245200</v>
      </c>
      <c r="C18" s="26">
        <f>B18</f>
        <v>245200</v>
      </c>
    </row>
    <row r="19" spans="1:3">
      <c r="A19" s="26" t="s">
        <v>11</v>
      </c>
      <c r="B19" s="26">
        <f>B8+C13</f>
        <v>0</v>
      </c>
      <c r="C19" s="28">
        <v>500000</v>
      </c>
    </row>
    <row r="20" spans="1:3">
      <c r="A20" s="26" t="s">
        <v>12</v>
      </c>
      <c r="B20" s="26">
        <f>B18-B19</f>
        <v>245200</v>
      </c>
      <c r="C20" s="74">
        <f>C18-C19</f>
        <v>-254800</v>
      </c>
    </row>
    <row r="21" spans="1:3">
      <c r="A21" s="26"/>
      <c r="B21" s="26"/>
      <c r="C21" s="26"/>
    </row>
    <row r="22" spans="1:3">
      <c r="A22" s="79" t="s">
        <v>13</v>
      </c>
      <c r="B22" s="79"/>
      <c r="C22" s="79"/>
    </row>
    <row r="23" spans="1:3">
      <c r="A23" s="26" t="s">
        <v>14</v>
      </c>
      <c r="B23" s="26">
        <f>C11</f>
        <v>253560000</v>
      </c>
      <c r="C23" s="26" t="s">
        <v>27</v>
      </c>
    </row>
    <row r="24" spans="1:3" ht="26.25">
      <c r="A24" s="27" t="s">
        <v>15</v>
      </c>
      <c r="B24" s="26">
        <f>B23/1000</f>
        <v>253560</v>
      </c>
      <c r="C24" s="26" t="s">
        <v>28</v>
      </c>
    </row>
    <row r="25" spans="1:3">
      <c r="A25" s="27" t="s">
        <v>16</v>
      </c>
      <c r="B25" s="28">
        <v>3800000</v>
      </c>
      <c r="C25" s="26" t="s">
        <v>31</v>
      </c>
    </row>
    <row r="26" spans="1:3" ht="26.25">
      <c r="A26" s="27" t="s">
        <v>3</v>
      </c>
      <c r="B26" s="74">
        <f>B24-B25</f>
        <v>-3546440</v>
      </c>
      <c r="C26" s="26" t="s">
        <v>107</v>
      </c>
    </row>
    <row r="27" spans="1:3" ht="26.25">
      <c r="A27" s="27" t="s">
        <v>19</v>
      </c>
      <c r="B27" s="26">
        <f>B24/5</f>
        <v>50712</v>
      </c>
      <c r="C27" s="26" t="s">
        <v>29</v>
      </c>
    </row>
    <row r="28" spans="1:3" ht="26.25">
      <c r="A28" s="26" t="s">
        <v>20</v>
      </c>
      <c r="B28" s="26">
        <f>B24/5*4</f>
        <v>202848</v>
      </c>
      <c r="C28" s="26" t="s">
        <v>30</v>
      </c>
    </row>
    <row r="29" spans="1:3" ht="26.25">
      <c r="A29" s="27" t="s">
        <v>17</v>
      </c>
      <c r="B29" s="26">
        <f>B25/5</f>
        <v>760000</v>
      </c>
      <c r="C29" s="26" t="s">
        <v>29</v>
      </c>
    </row>
    <row r="30" spans="1:3" ht="26.25">
      <c r="A30" s="26" t="s">
        <v>18</v>
      </c>
      <c r="B30" s="26">
        <f>B25/5*4</f>
        <v>3040000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</row>
    <row r="34" spans="1:3">
      <c r="A34" s="2" t="s">
        <v>89</v>
      </c>
      <c r="B34" s="10"/>
      <c r="C34" s="10"/>
    </row>
    <row r="35" spans="1:3">
      <c r="A35" s="2" t="s">
        <v>90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>
  <dimension ref="A1:D35"/>
  <sheetViews>
    <sheetView topLeftCell="A3" workbookViewId="0">
      <selection activeCell="G18" sqref="G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4" width="22.7109375" style="2" customWidth="1"/>
    <col min="5" max="16384" width="9.140625" style="2"/>
  </cols>
  <sheetData>
    <row r="1" spans="1:4" ht="15.75">
      <c r="A1" s="73" t="s">
        <v>242</v>
      </c>
    </row>
    <row r="2" spans="1:4" ht="18" customHeight="1">
      <c r="A2" s="80" t="s">
        <v>24</v>
      </c>
      <c r="B2" s="80"/>
      <c r="C2" s="80"/>
    </row>
    <row r="3" spans="1:4" ht="27" customHeight="1">
      <c r="A3" s="26"/>
      <c r="B3" s="79" t="s">
        <v>5</v>
      </c>
      <c r="C3" s="79"/>
    </row>
    <row r="4" spans="1:4" ht="30" customHeight="1">
      <c r="A4" s="27" t="s">
        <v>0</v>
      </c>
      <c r="B4" s="28">
        <v>8930514000</v>
      </c>
      <c r="C4" s="81" t="s">
        <v>25</v>
      </c>
    </row>
    <row r="5" spans="1:4">
      <c r="A5" s="27" t="s">
        <v>6</v>
      </c>
      <c r="B5" s="28">
        <v>540000000</v>
      </c>
      <c r="C5" s="81"/>
    </row>
    <row r="6" spans="1:4">
      <c r="A6" s="27" t="s">
        <v>1</v>
      </c>
      <c r="B6" s="26">
        <f>B4-B5</f>
        <v>8390514000</v>
      </c>
      <c r="C6" s="81"/>
    </row>
    <row r="7" spans="1:4">
      <c r="A7" s="27" t="s">
        <v>2</v>
      </c>
      <c r="B7" s="29">
        <f>B6/1000/2</f>
        <v>4195257</v>
      </c>
      <c r="C7" s="81"/>
    </row>
    <row r="8" spans="1:4">
      <c r="A8" s="27" t="s">
        <v>7</v>
      </c>
      <c r="B8" s="30"/>
      <c r="C8" s="81"/>
    </row>
    <row r="9" spans="1:4">
      <c r="A9" s="27" t="s">
        <v>8</v>
      </c>
      <c r="B9" s="26">
        <f>B7-B8</f>
        <v>4195257</v>
      </c>
      <c r="C9" s="81"/>
    </row>
    <row r="10" spans="1:4" ht="27" customHeight="1">
      <c r="A10" s="26"/>
      <c r="B10" s="79" t="s">
        <v>4</v>
      </c>
      <c r="C10" s="79"/>
    </row>
    <row r="11" spans="1:4" ht="16.5" customHeight="1">
      <c r="A11" s="26" t="s">
        <v>9</v>
      </c>
      <c r="B11" s="31"/>
      <c r="C11" s="28">
        <v>5754406000</v>
      </c>
      <c r="D11" s="2" t="s">
        <v>229</v>
      </c>
    </row>
    <row r="12" spans="1:4">
      <c r="A12" s="27" t="s">
        <v>2</v>
      </c>
      <c r="B12" s="31" t="s">
        <v>26</v>
      </c>
      <c r="C12" s="26">
        <f>C11/10000*15/2</f>
        <v>4315804.5</v>
      </c>
    </row>
    <row r="13" spans="1:4">
      <c r="A13" s="27" t="s">
        <v>7</v>
      </c>
      <c r="B13" s="31"/>
      <c r="C13" s="30"/>
    </row>
    <row r="14" spans="1:4">
      <c r="A14" s="26" t="s">
        <v>8</v>
      </c>
      <c r="B14" s="31"/>
      <c r="C14" s="26">
        <f>C12-C13</f>
        <v>4315804.5</v>
      </c>
    </row>
    <row r="15" spans="1:4">
      <c r="A15" s="26"/>
      <c r="B15" s="31"/>
      <c r="C15" s="26"/>
    </row>
    <row r="16" spans="1:4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8511061.5</v>
      </c>
      <c r="C18" s="26">
        <f>B18</f>
        <v>8511061.5</v>
      </c>
    </row>
    <row r="19" spans="1:3">
      <c r="A19" s="26" t="s">
        <v>11</v>
      </c>
      <c r="B19" s="26">
        <f>B8+C13</f>
        <v>0</v>
      </c>
      <c r="C19" s="28">
        <v>10932000</v>
      </c>
    </row>
    <row r="20" spans="1:3">
      <c r="A20" s="26" t="s">
        <v>12</v>
      </c>
      <c r="B20" s="26">
        <f>B18-B19</f>
        <v>8511061.5</v>
      </c>
      <c r="C20" s="74">
        <f>C18-C19</f>
        <v>-2420938.5</v>
      </c>
    </row>
    <row r="21" spans="1:3">
      <c r="A21" s="26"/>
      <c r="B21" s="26"/>
      <c r="C21" s="26"/>
    </row>
    <row r="22" spans="1:3">
      <c r="A22" s="79" t="s">
        <v>13</v>
      </c>
      <c r="B22" s="79"/>
      <c r="C22" s="79"/>
    </row>
    <row r="23" spans="1:3">
      <c r="A23" s="26" t="s">
        <v>14</v>
      </c>
      <c r="B23" s="26">
        <f>C11</f>
        <v>5754406000</v>
      </c>
      <c r="C23" s="26" t="s">
        <v>27</v>
      </c>
    </row>
    <row r="24" spans="1:3" ht="26.25">
      <c r="A24" s="27" t="s">
        <v>15</v>
      </c>
      <c r="B24" s="26">
        <f>B23/1000</f>
        <v>5754406</v>
      </c>
      <c r="C24" s="26" t="s">
        <v>28</v>
      </c>
    </row>
    <row r="25" spans="1:3">
      <c r="A25" s="27" t="s">
        <v>16</v>
      </c>
      <c r="B25" s="28">
        <v>8995000</v>
      </c>
      <c r="C25" s="26" t="s">
        <v>31</v>
      </c>
    </row>
    <row r="26" spans="1:3" ht="26.25">
      <c r="A26" s="27" t="s">
        <v>3</v>
      </c>
      <c r="B26" s="74">
        <f>B24-B25</f>
        <v>-3240594</v>
      </c>
      <c r="C26" s="26" t="s">
        <v>107</v>
      </c>
    </row>
    <row r="27" spans="1:3" ht="26.25">
      <c r="A27" s="27" t="s">
        <v>19</v>
      </c>
      <c r="B27" s="26">
        <f>B24/5</f>
        <v>1150881.2</v>
      </c>
      <c r="C27" s="26" t="s">
        <v>29</v>
      </c>
    </row>
    <row r="28" spans="1:3" ht="26.25">
      <c r="A28" s="26" t="s">
        <v>20</v>
      </c>
      <c r="B28" s="26">
        <f>B24/5*4</f>
        <v>4603524.8</v>
      </c>
      <c r="C28" s="26" t="s">
        <v>30</v>
      </c>
    </row>
    <row r="29" spans="1:3" ht="26.25">
      <c r="A29" s="27" t="s">
        <v>17</v>
      </c>
      <c r="B29" s="26">
        <f>B25/5</f>
        <v>1799000</v>
      </c>
      <c r="C29" s="26" t="s">
        <v>29</v>
      </c>
    </row>
    <row r="30" spans="1:3" ht="26.25">
      <c r="A30" s="26" t="s">
        <v>18</v>
      </c>
      <c r="B30" s="26">
        <f>B25/5*4</f>
        <v>7196000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</row>
    <row r="34" spans="1:3">
      <c r="A34" s="2" t="s">
        <v>89</v>
      </c>
      <c r="B34" s="10"/>
      <c r="C34" s="10"/>
    </row>
    <row r="35" spans="1:3">
      <c r="A35" s="2" t="s">
        <v>90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F19" sqref="F1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73" t="s">
        <v>243</v>
      </c>
    </row>
    <row r="2" spans="1:3" ht="18" customHeight="1">
      <c r="A2" s="80" t="s">
        <v>24</v>
      </c>
      <c r="B2" s="80"/>
      <c r="C2" s="80"/>
    </row>
    <row r="3" spans="1:3" ht="27" customHeight="1">
      <c r="A3" s="26"/>
      <c r="B3" s="79" t="s">
        <v>5</v>
      </c>
      <c r="C3" s="79"/>
    </row>
    <row r="4" spans="1:3" ht="30" customHeight="1">
      <c r="A4" s="27" t="s">
        <v>0</v>
      </c>
      <c r="B4" s="28">
        <v>338750000</v>
      </c>
      <c r="C4" s="81" t="s">
        <v>25</v>
      </c>
    </row>
    <row r="5" spans="1:3">
      <c r="A5" s="27" t="s">
        <v>6</v>
      </c>
      <c r="B5" s="28">
        <v>32000000</v>
      </c>
      <c r="C5" s="81"/>
    </row>
    <row r="6" spans="1:3">
      <c r="A6" s="27" t="s">
        <v>1</v>
      </c>
      <c r="B6" s="26">
        <f>B4-B5</f>
        <v>306750000</v>
      </c>
      <c r="C6" s="81"/>
    </row>
    <row r="7" spans="1:3">
      <c r="A7" s="27" t="s">
        <v>2</v>
      </c>
      <c r="B7" s="29">
        <f>B6/1000/2</f>
        <v>153375</v>
      </c>
      <c r="C7" s="81"/>
    </row>
    <row r="8" spans="1:3">
      <c r="A8" s="27" t="s">
        <v>7</v>
      </c>
      <c r="B8" s="30"/>
      <c r="C8" s="81"/>
    </row>
    <row r="9" spans="1:3">
      <c r="A9" s="27" t="s">
        <v>8</v>
      </c>
      <c r="B9" s="26">
        <f>B7-B8</f>
        <v>153375</v>
      </c>
      <c r="C9" s="81"/>
    </row>
    <row r="10" spans="1:3" ht="27" customHeight="1">
      <c r="A10" s="26"/>
      <c r="B10" s="79" t="s">
        <v>4</v>
      </c>
      <c r="C10" s="79"/>
    </row>
    <row r="11" spans="1:3">
      <c r="A11" s="26" t="s">
        <v>9</v>
      </c>
      <c r="B11" s="31"/>
      <c r="C11" s="28">
        <v>306958000</v>
      </c>
    </row>
    <row r="12" spans="1:3">
      <c r="A12" s="27" t="s">
        <v>2</v>
      </c>
      <c r="B12" s="31" t="s">
        <v>26</v>
      </c>
      <c r="C12" s="26">
        <f>C11/10000*15/2</f>
        <v>230218.5</v>
      </c>
    </row>
    <row r="13" spans="1:3">
      <c r="A13" s="27" t="s">
        <v>7</v>
      </c>
      <c r="B13" s="31"/>
      <c r="C13" s="30"/>
    </row>
    <row r="14" spans="1:3">
      <c r="A14" s="26" t="s">
        <v>8</v>
      </c>
      <c r="B14" s="31"/>
      <c r="C14" s="26">
        <f>C12-C13</f>
        <v>230218.5</v>
      </c>
    </row>
    <row r="15" spans="1:3">
      <c r="A15" s="26"/>
      <c r="B15" s="31"/>
      <c r="C15" s="26"/>
    </row>
    <row r="16" spans="1:3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383593.5</v>
      </c>
      <c r="C18" s="26">
        <f>B18</f>
        <v>383593.5</v>
      </c>
    </row>
    <row r="19" spans="1:3">
      <c r="A19" s="26" t="s">
        <v>11</v>
      </c>
      <c r="B19" s="26">
        <f>B8+C13</f>
        <v>0</v>
      </c>
      <c r="C19" s="28">
        <v>0</v>
      </c>
    </row>
    <row r="20" spans="1:3">
      <c r="A20" s="26" t="s">
        <v>12</v>
      </c>
      <c r="B20" s="26">
        <f>B18-B19</f>
        <v>383593.5</v>
      </c>
      <c r="C20" s="26">
        <f>C18-C19</f>
        <v>383593.5</v>
      </c>
    </row>
    <row r="21" spans="1:3">
      <c r="A21" s="26"/>
      <c r="B21" s="26"/>
      <c r="C21" s="26"/>
    </row>
    <row r="22" spans="1:3" ht="19.5" customHeight="1">
      <c r="A22" s="79" t="s">
        <v>13</v>
      </c>
      <c r="B22" s="79"/>
      <c r="C22" s="79"/>
    </row>
    <row r="23" spans="1:3">
      <c r="A23" s="26" t="s">
        <v>14</v>
      </c>
      <c r="B23" s="26">
        <f>C11</f>
        <v>306958000</v>
      </c>
      <c r="C23" s="26" t="s">
        <v>27</v>
      </c>
    </row>
    <row r="24" spans="1:3" ht="26.25">
      <c r="A24" s="27" t="s">
        <v>15</v>
      </c>
      <c r="B24" s="26">
        <f>B23/1000</f>
        <v>306958</v>
      </c>
      <c r="C24" s="26" t="s">
        <v>28</v>
      </c>
    </row>
    <row r="25" spans="1:3">
      <c r="A25" s="27" t="s">
        <v>16</v>
      </c>
      <c r="B25" s="28">
        <v>0</v>
      </c>
      <c r="C25" s="26" t="s">
        <v>31</v>
      </c>
    </row>
    <row r="26" spans="1:3" ht="26.25">
      <c r="A26" s="27" t="s">
        <v>3</v>
      </c>
      <c r="B26" s="26">
        <f>B24-B25</f>
        <v>306958</v>
      </c>
      <c r="C26" s="26" t="s">
        <v>107</v>
      </c>
    </row>
    <row r="27" spans="1:3" ht="31.5" customHeight="1">
      <c r="A27" s="27" t="s">
        <v>19</v>
      </c>
      <c r="B27" s="26">
        <f>B24/5</f>
        <v>61391.6</v>
      </c>
      <c r="C27" s="26" t="s">
        <v>29</v>
      </c>
    </row>
    <row r="28" spans="1:3" ht="30" customHeight="1">
      <c r="A28" s="26" t="s">
        <v>20</v>
      </c>
      <c r="B28" s="26">
        <f>B24/5*4</f>
        <v>245566.4</v>
      </c>
      <c r="C28" s="26" t="s">
        <v>30</v>
      </c>
    </row>
    <row r="29" spans="1:3" ht="27" customHeight="1">
      <c r="A29" s="27" t="s">
        <v>17</v>
      </c>
      <c r="B29" s="26">
        <f>B25/5</f>
        <v>0</v>
      </c>
      <c r="C29" s="26" t="s">
        <v>29</v>
      </c>
    </row>
    <row r="30" spans="1:3" ht="31.5" customHeight="1">
      <c r="A30" s="26" t="s">
        <v>18</v>
      </c>
      <c r="B30" s="26">
        <f>B25/5*4</f>
        <v>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  <c r="B33" s="2">
        <f>B18+B24</f>
        <v>690551.5</v>
      </c>
      <c r="C33" s="2">
        <f>B24+C18</f>
        <v>690551.5</v>
      </c>
    </row>
    <row r="34" spans="1:3">
      <c r="A34" s="2" t="s">
        <v>89</v>
      </c>
      <c r="B34" s="10">
        <f>B25+B19</f>
        <v>0</v>
      </c>
      <c r="C34" s="10">
        <v>1600000</v>
      </c>
    </row>
    <row r="35" spans="1:3">
      <c r="A35" s="2" t="s">
        <v>90</v>
      </c>
      <c r="B35" s="2">
        <f>B33-B34</f>
        <v>690551.5</v>
      </c>
      <c r="C35" s="76">
        <f>C33-C34</f>
        <v>-909448.5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G18" sqref="G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73" t="s">
        <v>244</v>
      </c>
    </row>
    <row r="2" spans="1:3" ht="18" customHeight="1">
      <c r="A2" s="80" t="s">
        <v>24</v>
      </c>
      <c r="B2" s="80"/>
      <c r="C2" s="80"/>
    </row>
    <row r="3" spans="1:3" ht="27" customHeight="1">
      <c r="A3" s="26"/>
      <c r="B3" s="79" t="s">
        <v>5</v>
      </c>
      <c r="C3" s="79"/>
    </row>
    <row r="4" spans="1:3" ht="30" customHeight="1">
      <c r="A4" s="27" t="s">
        <v>0</v>
      </c>
      <c r="B4" s="7">
        <v>882000000</v>
      </c>
      <c r="C4" s="81" t="s">
        <v>25</v>
      </c>
    </row>
    <row r="5" spans="1:3">
      <c r="A5" s="27" t="s">
        <v>6</v>
      </c>
      <c r="B5" s="28">
        <v>505277000</v>
      </c>
      <c r="C5" s="81"/>
    </row>
    <row r="6" spans="1:3">
      <c r="A6" s="27" t="s">
        <v>1</v>
      </c>
      <c r="B6" s="26">
        <f>B4-B5</f>
        <v>376723000</v>
      </c>
      <c r="C6" s="81"/>
    </row>
    <row r="7" spans="1:3">
      <c r="A7" s="27" t="s">
        <v>2</v>
      </c>
      <c r="B7" s="29">
        <f>B6/1000/2</f>
        <v>188361.5</v>
      </c>
      <c r="C7" s="81"/>
    </row>
    <row r="8" spans="1:3">
      <c r="A8" s="27" t="s">
        <v>7</v>
      </c>
      <c r="B8" s="30"/>
      <c r="C8" s="81"/>
    </row>
    <row r="9" spans="1:3">
      <c r="A9" s="27" t="s">
        <v>8</v>
      </c>
      <c r="B9" s="26">
        <f>B7-B8</f>
        <v>188361.5</v>
      </c>
      <c r="C9" s="81"/>
    </row>
    <row r="10" spans="1:3" ht="27" customHeight="1">
      <c r="A10" s="26"/>
      <c r="B10" s="79" t="s">
        <v>4</v>
      </c>
      <c r="C10" s="79"/>
    </row>
    <row r="11" spans="1:3">
      <c r="A11" s="26" t="s">
        <v>9</v>
      </c>
      <c r="B11" s="31"/>
      <c r="C11" s="28">
        <v>604890000</v>
      </c>
    </row>
    <row r="12" spans="1:3">
      <c r="A12" s="27" t="s">
        <v>2</v>
      </c>
      <c r="B12" s="31" t="s">
        <v>26</v>
      </c>
      <c r="C12" s="26">
        <f>C11/10000*15/2</f>
        <v>453667.5</v>
      </c>
    </row>
    <row r="13" spans="1:3">
      <c r="A13" s="27" t="s">
        <v>7</v>
      </c>
      <c r="B13" s="31"/>
      <c r="C13" s="30"/>
    </row>
    <row r="14" spans="1:3">
      <c r="A14" s="26" t="s">
        <v>8</v>
      </c>
      <c r="B14" s="31"/>
      <c r="C14" s="26">
        <f>C12-C13</f>
        <v>453667.5</v>
      </c>
    </row>
    <row r="15" spans="1:3">
      <c r="A15" s="26"/>
      <c r="B15" s="31"/>
      <c r="C15" s="26"/>
    </row>
    <row r="16" spans="1:3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642029</v>
      </c>
      <c r="C18" s="26">
        <f>B18</f>
        <v>642029</v>
      </c>
    </row>
    <row r="19" spans="1:3">
      <c r="A19" s="26" t="s">
        <v>11</v>
      </c>
      <c r="B19" s="26">
        <f>B8+C13</f>
        <v>0</v>
      </c>
      <c r="C19" s="28">
        <v>1173000</v>
      </c>
    </row>
    <row r="20" spans="1:3">
      <c r="A20" s="26" t="s">
        <v>12</v>
      </c>
      <c r="B20" s="26">
        <f>B18-B19</f>
        <v>642029</v>
      </c>
      <c r="C20" s="74">
        <f>C18-C19</f>
        <v>-530971</v>
      </c>
    </row>
    <row r="21" spans="1:3">
      <c r="A21" s="26"/>
      <c r="B21" s="26"/>
      <c r="C21" s="26"/>
    </row>
    <row r="22" spans="1:3" ht="19.5" customHeight="1">
      <c r="A22" s="79" t="s">
        <v>13</v>
      </c>
      <c r="B22" s="79"/>
      <c r="C22" s="79"/>
    </row>
    <row r="23" spans="1:3">
      <c r="A23" s="26" t="s">
        <v>14</v>
      </c>
      <c r="B23" s="26">
        <f>C11</f>
        <v>604890000</v>
      </c>
      <c r="C23" s="26" t="s">
        <v>27</v>
      </c>
    </row>
    <row r="24" spans="1:3" ht="26.25">
      <c r="A24" s="27" t="s">
        <v>15</v>
      </c>
      <c r="B24" s="26">
        <f>B23/1000</f>
        <v>604890</v>
      </c>
      <c r="C24" s="26" t="s">
        <v>28</v>
      </c>
    </row>
    <row r="25" spans="1:3">
      <c r="A25" s="27" t="s">
        <v>16</v>
      </c>
      <c r="B25" s="28">
        <v>782000</v>
      </c>
      <c r="C25" s="26" t="s">
        <v>31</v>
      </c>
    </row>
    <row r="26" spans="1:3" ht="26.25">
      <c r="A26" s="27" t="s">
        <v>3</v>
      </c>
      <c r="B26" s="74">
        <f>B24-B25</f>
        <v>-177110</v>
      </c>
      <c r="C26" s="26" t="s">
        <v>107</v>
      </c>
    </row>
    <row r="27" spans="1:3" ht="31.5" customHeight="1">
      <c r="A27" s="27" t="s">
        <v>19</v>
      </c>
      <c r="B27" s="26">
        <f>B24/5</f>
        <v>120978</v>
      </c>
      <c r="C27" s="26" t="s">
        <v>29</v>
      </c>
    </row>
    <row r="28" spans="1:3" ht="30" customHeight="1">
      <c r="A28" s="26" t="s">
        <v>20</v>
      </c>
      <c r="B28" s="26">
        <f>B24/5*4</f>
        <v>483912</v>
      </c>
      <c r="C28" s="26" t="s">
        <v>30</v>
      </c>
    </row>
    <row r="29" spans="1:3" ht="27" customHeight="1">
      <c r="A29" s="27" t="s">
        <v>17</v>
      </c>
      <c r="B29" s="26">
        <f>B25/5</f>
        <v>156400</v>
      </c>
      <c r="C29" s="26" t="s">
        <v>29</v>
      </c>
    </row>
    <row r="30" spans="1:3" ht="31.5" customHeight="1">
      <c r="A30" s="26" t="s">
        <v>18</v>
      </c>
      <c r="B30" s="26">
        <f>B25/5*4</f>
        <v>625600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</row>
    <row r="34" spans="1:3">
      <c r="A34" s="2" t="s">
        <v>89</v>
      </c>
      <c r="B34" s="10"/>
      <c r="C34" s="10"/>
    </row>
    <row r="35" spans="1:3">
      <c r="A35" s="2" t="s">
        <v>90</v>
      </c>
      <c r="B35" s="2">
        <f>B33-B34</f>
        <v>0</v>
      </c>
      <c r="C35" s="2">
        <f>C33-C34</f>
        <v>0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>
  <dimension ref="A1:D35"/>
  <sheetViews>
    <sheetView topLeftCell="A9" workbookViewId="0">
      <selection activeCell="G17" sqref="G1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4" width="16.42578125" style="2" customWidth="1"/>
    <col min="5" max="16384" width="9.140625" style="2"/>
  </cols>
  <sheetData>
    <row r="1" spans="1:4" ht="15.75">
      <c r="A1" s="73" t="s">
        <v>245</v>
      </c>
    </row>
    <row r="2" spans="1:4" ht="18" customHeight="1">
      <c r="A2" s="80" t="s">
        <v>24</v>
      </c>
      <c r="B2" s="80"/>
      <c r="C2" s="80"/>
    </row>
    <row r="3" spans="1:4" ht="27" customHeight="1">
      <c r="A3" s="26"/>
      <c r="B3" s="79" t="s">
        <v>5</v>
      </c>
      <c r="C3" s="79"/>
    </row>
    <row r="4" spans="1:4" ht="30" customHeight="1">
      <c r="A4" s="27" t="s">
        <v>0</v>
      </c>
      <c r="B4" s="28">
        <v>571429178</v>
      </c>
      <c r="C4" s="81" t="s">
        <v>25</v>
      </c>
    </row>
    <row r="5" spans="1:4">
      <c r="A5" s="27" t="s">
        <v>6</v>
      </c>
      <c r="B5" s="28">
        <v>152500000</v>
      </c>
      <c r="C5" s="81"/>
    </row>
    <row r="6" spans="1:4">
      <c r="A6" s="27" t="s">
        <v>1</v>
      </c>
      <c r="B6" s="26">
        <f>B4-B5</f>
        <v>418929178</v>
      </c>
      <c r="C6" s="81"/>
    </row>
    <row r="7" spans="1:4">
      <c r="A7" s="27" t="s">
        <v>2</v>
      </c>
      <c r="B7" s="29">
        <f>B6/1000/2</f>
        <v>209464.58900000001</v>
      </c>
      <c r="C7" s="81"/>
    </row>
    <row r="8" spans="1:4">
      <c r="A8" s="27" t="s">
        <v>7</v>
      </c>
      <c r="B8" s="30"/>
      <c r="C8" s="81"/>
    </row>
    <row r="9" spans="1:4">
      <c r="A9" s="27" t="s">
        <v>8</v>
      </c>
      <c r="B9" s="26">
        <f>B7-B8</f>
        <v>209464.58900000001</v>
      </c>
      <c r="C9" s="81"/>
    </row>
    <row r="10" spans="1:4" ht="27" customHeight="1">
      <c r="A10" s="26"/>
      <c r="B10" s="79" t="s">
        <v>4</v>
      </c>
      <c r="C10" s="79"/>
    </row>
    <row r="11" spans="1:4" ht="26.25">
      <c r="A11" s="26" t="s">
        <v>9</v>
      </c>
      <c r="B11" s="31"/>
      <c r="C11" s="28">
        <v>540000000</v>
      </c>
      <c r="D11" s="26" t="s">
        <v>246</v>
      </c>
    </row>
    <row r="12" spans="1:4">
      <c r="A12" s="27" t="s">
        <v>2</v>
      </c>
      <c r="B12" s="31" t="s">
        <v>26</v>
      </c>
      <c r="C12" s="26">
        <f>C11/10000*15/2</f>
        <v>405000</v>
      </c>
    </row>
    <row r="13" spans="1:4">
      <c r="A13" s="27" t="s">
        <v>7</v>
      </c>
      <c r="B13" s="31"/>
      <c r="C13" s="30"/>
    </row>
    <row r="14" spans="1:4">
      <c r="A14" s="26" t="s">
        <v>8</v>
      </c>
      <c r="B14" s="31"/>
      <c r="C14" s="26">
        <f>C12-C13</f>
        <v>405000</v>
      </c>
    </row>
    <row r="15" spans="1:4">
      <c r="A15" s="26"/>
      <c r="B15" s="31"/>
      <c r="C15" s="26"/>
    </row>
    <row r="16" spans="1:4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614464.58900000004</v>
      </c>
      <c r="C18" s="26">
        <f>B18</f>
        <v>614464.58900000004</v>
      </c>
    </row>
    <row r="19" spans="1:3">
      <c r="A19" s="26" t="s">
        <v>11</v>
      </c>
      <c r="B19" s="26">
        <f>B8+C13</f>
        <v>0</v>
      </c>
      <c r="C19" s="28">
        <v>350000</v>
      </c>
    </row>
    <row r="20" spans="1:3">
      <c r="A20" s="26" t="s">
        <v>12</v>
      </c>
      <c r="B20" s="26">
        <f>B18-B19</f>
        <v>614464.58900000004</v>
      </c>
      <c r="C20" s="74">
        <f>C18-C19</f>
        <v>264464.58900000004</v>
      </c>
    </row>
    <row r="21" spans="1:3">
      <c r="A21" s="26"/>
      <c r="B21" s="26"/>
      <c r="C21" s="26"/>
    </row>
    <row r="22" spans="1:3">
      <c r="A22" s="79" t="s">
        <v>13</v>
      </c>
      <c r="B22" s="79"/>
      <c r="C22" s="79"/>
    </row>
    <row r="23" spans="1:3">
      <c r="A23" s="26" t="s">
        <v>14</v>
      </c>
      <c r="B23" s="26">
        <f>C11</f>
        <v>540000000</v>
      </c>
      <c r="C23" s="26" t="s">
        <v>27</v>
      </c>
    </row>
    <row r="24" spans="1:3" ht="26.25">
      <c r="A24" s="27" t="s">
        <v>15</v>
      </c>
      <c r="B24" s="26">
        <f>B23/1000</f>
        <v>540000</v>
      </c>
      <c r="C24" s="26" t="s">
        <v>28</v>
      </c>
    </row>
    <row r="25" spans="1:3">
      <c r="A25" s="27" t="s">
        <v>16</v>
      </c>
      <c r="B25" s="28">
        <v>540000</v>
      </c>
      <c r="C25" s="26" t="s">
        <v>31</v>
      </c>
    </row>
    <row r="26" spans="1:3" ht="26.25">
      <c r="A26" s="27" t="s">
        <v>3</v>
      </c>
      <c r="B26" s="74">
        <f>B24-B25</f>
        <v>0</v>
      </c>
      <c r="C26" s="26" t="s">
        <v>107</v>
      </c>
    </row>
    <row r="27" spans="1:3" ht="26.25">
      <c r="A27" s="27" t="s">
        <v>19</v>
      </c>
      <c r="B27" s="26">
        <f>B24/5</f>
        <v>108000</v>
      </c>
      <c r="C27" s="26" t="s">
        <v>29</v>
      </c>
    </row>
    <row r="28" spans="1:3" ht="26.25">
      <c r="A28" s="26" t="s">
        <v>20</v>
      </c>
      <c r="B28" s="26">
        <f>B24/5*4</f>
        <v>432000</v>
      </c>
      <c r="C28" s="26" t="s">
        <v>30</v>
      </c>
    </row>
    <row r="29" spans="1:3" ht="26.25">
      <c r="A29" s="27" t="s">
        <v>17</v>
      </c>
      <c r="B29" s="26">
        <f>B25/5</f>
        <v>108000</v>
      </c>
      <c r="C29" s="26" t="s">
        <v>29</v>
      </c>
    </row>
    <row r="30" spans="1:3" ht="26.25">
      <c r="A30" s="26" t="s">
        <v>18</v>
      </c>
      <c r="B30" s="26">
        <f>B25/5*4</f>
        <v>432000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</row>
    <row r="34" spans="1:3">
      <c r="A34" s="2" t="s">
        <v>89</v>
      </c>
      <c r="B34" s="10"/>
      <c r="C34" s="10"/>
    </row>
    <row r="35" spans="1:3">
      <c r="A35" s="2" t="s">
        <v>90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  <legacyDrawing r:id="rId1"/>
</worksheet>
</file>

<file path=xl/worksheets/sheet149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G17" sqref="G1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73" t="s">
        <v>247</v>
      </c>
    </row>
    <row r="2" spans="1:3" ht="18" customHeight="1">
      <c r="A2" s="80" t="s">
        <v>24</v>
      </c>
      <c r="B2" s="80"/>
      <c r="C2" s="80"/>
    </row>
    <row r="3" spans="1:3" ht="27" customHeight="1">
      <c r="A3" s="26"/>
      <c r="B3" s="79" t="s">
        <v>5</v>
      </c>
      <c r="C3" s="79"/>
    </row>
    <row r="4" spans="1:3" ht="30" customHeight="1">
      <c r="A4" s="27" t="s">
        <v>0</v>
      </c>
      <c r="B4" s="28">
        <v>400000000</v>
      </c>
      <c r="C4" s="81" t="s">
        <v>25</v>
      </c>
    </row>
    <row r="5" spans="1:3">
      <c r="A5" s="27" t="s">
        <v>6</v>
      </c>
      <c r="B5" s="28">
        <v>200000000</v>
      </c>
      <c r="C5" s="81"/>
    </row>
    <row r="6" spans="1:3">
      <c r="A6" s="27" t="s">
        <v>1</v>
      </c>
      <c r="B6" s="26">
        <f>B4-B5</f>
        <v>200000000</v>
      </c>
      <c r="C6" s="81"/>
    </row>
    <row r="7" spans="1:3">
      <c r="A7" s="27" t="s">
        <v>2</v>
      </c>
      <c r="B7" s="29">
        <f>B6/1000/2</f>
        <v>100000</v>
      </c>
      <c r="C7" s="81"/>
    </row>
    <row r="8" spans="1:3">
      <c r="A8" s="27" t="s">
        <v>7</v>
      </c>
      <c r="B8" s="30"/>
      <c r="C8" s="81"/>
    </row>
    <row r="9" spans="1:3">
      <c r="A9" s="27" t="s">
        <v>8</v>
      </c>
      <c r="B9" s="26">
        <f>B7-B8</f>
        <v>100000</v>
      </c>
      <c r="C9" s="81"/>
    </row>
    <row r="10" spans="1:3" ht="27" customHeight="1">
      <c r="A10" s="26"/>
      <c r="B10" s="79" t="s">
        <v>4</v>
      </c>
      <c r="C10" s="79"/>
    </row>
    <row r="11" spans="1:3">
      <c r="A11" s="26" t="s">
        <v>9</v>
      </c>
      <c r="B11" s="31"/>
      <c r="C11" s="28">
        <v>310845000</v>
      </c>
    </row>
    <row r="12" spans="1:3">
      <c r="A12" s="27" t="s">
        <v>2</v>
      </c>
      <c r="B12" s="31" t="s">
        <v>26</v>
      </c>
      <c r="C12" s="26">
        <f>C11/10000*15/2</f>
        <v>233133.75</v>
      </c>
    </row>
    <row r="13" spans="1:3">
      <c r="A13" s="27" t="s">
        <v>7</v>
      </c>
      <c r="B13" s="31"/>
      <c r="C13" s="30"/>
    </row>
    <row r="14" spans="1:3">
      <c r="A14" s="26" t="s">
        <v>8</v>
      </c>
      <c r="B14" s="31"/>
      <c r="C14" s="26">
        <f>C12-C13</f>
        <v>233133.75</v>
      </c>
    </row>
    <row r="15" spans="1:3">
      <c r="A15" s="26"/>
      <c r="B15" s="31"/>
      <c r="C15" s="26"/>
    </row>
    <row r="16" spans="1:3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333133.75</v>
      </c>
      <c r="C18" s="26">
        <f>B18</f>
        <v>333133.75</v>
      </c>
    </row>
    <row r="19" spans="1:3">
      <c r="A19" s="26" t="s">
        <v>11</v>
      </c>
      <c r="B19" s="26">
        <f>B8+C13</f>
        <v>0</v>
      </c>
      <c r="C19" s="28">
        <v>0</v>
      </c>
    </row>
    <row r="20" spans="1:3">
      <c r="A20" s="26" t="s">
        <v>12</v>
      </c>
      <c r="B20" s="26">
        <f>B18-B19</f>
        <v>333133.75</v>
      </c>
      <c r="C20" s="26">
        <f>C18-C19</f>
        <v>333133.75</v>
      </c>
    </row>
    <row r="21" spans="1:3">
      <c r="A21" s="26"/>
      <c r="B21" s="26"/>
      <c r="C21" s="26"/>
    </row>
    <row r="22" spans="1:3" ht="19.5" customHeight="1">
      <c r="A22" s="79" t="s">
        <v>13</v>
      </c>
      <c r="B22" s="79"/>
      <c r="C22" s="79"/>
    </row>
    <row r="23" spans="1:3">
      <c r="A23" s="26" t="s">
        <v>14</v>
      </c>
      <c r="B23" s="26">
        <f>C11</f>
        <v>310845000</v>
      </c>
      <c r="C23" s="26" t="s">
        <v>27</v>
      </c>
    </row>
    <row r="24" spans="1:3" ht="26.25">
      <c r="A24" s="27" t="s">
        <v>15</v>
      </c>
      <c r="B24" s="26">
        <f>B23/1000</f>
        <v>310845</v>
      </c>
      <c r="C24" s="26" t="s">
        <v>28</v>
      </c>
    </row>
    <row r="25" spans="1:3">
      <c r="A25" s="27" t="s">
        <v>16</v>
      </c>
      <c r="B25" s="28">
        <v>0</v>
      </c>
      <c r="C25" s="26" t="s">
        <v>31</v>
      </c>
    </row>
    <row r="26" spans="1:3" ht="26.25">
      <c r="A26" s="27" t="s">
        <v>3</v>
      </c>
      <c r="B26" s="26">
        <f>B24-B25</f>
        <v>310845</v>
      </c>
      <c r="C26" s="26" t="s">
        <v>107</v>
      </c>
    </row>
    <row r="27" spans="1:3" ht="31.5" customHeight="1">
      <c r="A27" s="27" t="s">
        <v>19</v>
      </c>
      <c r="B27" s="26">
        <f>B24/5</f>
        <v>62169</v>
      </c>
      <c r="C27" s="26" t="s">
        <v>29</v>
      </c>
    </row>
    <row r="28" spans="1:3" ht="30" customHeight="1">
      <c r="A28" s="26" t="s">
        <v>20</v>
      </c>
      <c r="B28" s="26">
        <f>B24/5*4</f>
        <v>248676</v>
      </c>
      <c r="C28" s="26" t="s">
        <v>30</v>
      </c>
    </row>
    <row r="29" spans="1:3" ht="27" customHeight="1">
      <c r="A29" s="27" t="s">
        <v>17</v>
      </c>
      <c r="B29" s="26">
        <f>B25/5</f>
        <v>0</v>
      </c>
      <c r="C29" s="26" t="s">
        <v>29</v>
      </c>
    </row>
    <row r="30" spans="1:3" ht="31.5" customHeight="1">
      <c r="A30" s="26" t="s">
        <v>18</v>
      </c>
      <c r="B30" s="26">
        <f>B25/5*4</f>
        <v>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  <c r="B33" s="2">
        <f>B18+B24</f>
        <v>643978.75</v>
      </c>
      <c r="C33" s="2">
        <f>B24+C18</f>
        <v>643978.75</v>
      </c>
    </row>
    <row r="34" spans="1:3">
      <c r="A34" s="2" t="s">
        <v>89</v>
      </c>
      <c r="B34" s="10">
        <f>B25+B19</f>
        <v>0</v>
      </c>
      <c r="C34" s="10">
        <v>1000000</v>
      </c>
    </row>
    <row r="35" spans="1:3">
      <c r="A35" s="2" t="s">
        <v>90</v>
      </c>
      <c r="B35" s="2">
        <f>B33-B34</f>
        <v>643978.75</v>
      </c>
      <c r="C35" s="76">
        <f>C33-C34</f>
        <v>-356021.25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3" sqref="F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11" t="s">
        <v>78</v>
      </c>
    </row>
    <row r="4" spans="1:6" ht="30">
      <c r="A4" s="1" t="s">
        <v>6</v>
      </c>
      <c r="B4" s="7"/>
      <c r="C4" s="78"/>
      <c r="F4" t="s">
        <v>77</v>
      </c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>
  <dimension ref="A1:C35"/>
  <sheetViews>
    <sheetView topLeftCell="A23" workbookViewId="0">
      <selection activeCell="A31" sqref="A31:C3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73" t="s">
        <v>248</v>
      </c>
    </row>
    <row r="2" spans="1:3" ht="18" customHeight="1">
      <c r="A2" s="80" t="s">
        <v>24</v>
      </c>
      <c r="B2" s="80"/>
      <c r="C2" s="80"/>
    </row>
    <row r="3" spans="1:3" ht="27" customHeight="1">
      <c r="A3" s="26"/>
      <c r="B3" s="79" t="s">
        <v>5</v>
      </c>
      <c r="C3" s="79"/>
    </row>
    <row r="4" spans="1:3" ht="30" customHeight="1">
      <c r="A4" s="27" t="s">
        <v>0</v>
      </c>
      <c r="B4" s="28">
        <v>2071054000</v>
      </c>
      <c r="C4" s="81" t="s">
        <v>25</v>
      </c>
    </row>
    <row r="5" spans="1:3">
      <c r="A5" s="27" t="s">
        <v>6</v>
      </c>
      <c r="B5" s="28">
        <v>408000000</v>
      </c>
      <c r="C5" s="81"/>
    </row>
    <row r="6" spans="1:3">
      <c r="A6" s="27" t="s">
        <v>1</v>
      </c>
      <c r="B6" s="26">
        <f>B4-B5</f>
        <v>1663054000</v>
      </c>
      <c r="C6" s="81"/>
    </row>
    <row r="7" spans="1:3">
      <c r="A7" s="27" t="s">
        <v>2</v>
      </c>
      <c r="B7" s="29">
        <f>B6/1000/2</f>
        <v>831527</v>
      </c>
      <c r="C7" s="81"/>
    </row>
    <row r="8" spans="1:3">
      <c r="A8" s="27" t="s">
        <v>7</v>
      </c>
      <c r="B8" s="30"/>
      <c r="C8" s="81"/>
    </row>
    <row r="9" spans="1:3">
      <c r="A9" s="27" t="s">
        <v>8</v>
      </c>
      <c r="B9" s="26">
        <f>B7-B8</f>
        <v>831527</v>
      </c>
      <c r="C9" s="81"/>
    </row>
    <row r="10" spans="1:3" ht="27" customHeight="1">
      <c r="A10" s="26"/>
      <c r="B10" s="79" t="s">
        <v>4</v>
      </c>
      <c r="C10" s="79"/>
    </row>
    <row r="11" spans="1:3">
      <c r="A11" s="26" t="s">
        <v>9</v>
      </c>
      <c r="B11" s="31"/>
      <c r="C11" s="28">
        <v>1497038000</v>
      </c>
    </row>
    <row r="12" spans="1:3">
      <c r="A12" s="27" t="s">
        <v>2</v>
      </c>
      <c r="B12" s="31" t="s">
        <v>26</v>
      </c>
      <c r="C12" s="26">
        <f>C11/10000*15/2</f>
        <v>1122778.5</v>
      </c>
    </row>
    <row r="13" spans="1:3">
      <c r="A13" s="27" t="s">
        <v>7</v>
      </c>
      <c r="B13" s="31"/>
      <c r="C13" s="30"/>
    </row>
    <row r="14" spans="1:3">
      <c r="A14" s="26" t="s">
        <v>8</v>
      </c>
      <c r="B14" s="31"/>
      <c r="C14" s="26">
        <f>C12-C13</f>
        <v>1122778.5</v>
      </c>
    </row>
    <row r="15" spans="1:3">
      <c r="A15" s="26"/>
      <c r="B15" s="31"/>
      <c r="C15" s="26"/>
    </row>
    <row r="16" spans="1:3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1954305.5</v>
      </c>
      <c r="C18" s="26">
        <f>B18</f>
        <v>1954305.5</v>
      </c>
    </row>
    <row r="19" spans="1:3">
      <c r="A19" s="26" t="s">
        <v>11</v>
      </c>
      <c r="B19" s="26">
        <f>B8+C13</f>
        <v>0</v>
      </c>
      <c r="C19" s="28">
        <v>0</v>
      </c>
    </row>
    <row r="20" spans="1:3">
      <c r="A20" s="26" t="s">
        <v>12</v>
      </c>
      <c r="B20" s="26">
        <f>B18-B19</f>
        <v>1954305.5</v>
      </c>
      <c r="C20" s="26">
        <f>C18-C19</f>
        <v>1954305.5</v>
      </c>
    </row>
    <row r="21" spans="1:3">
      <c r="A21" s="26"/>
      <c r="B21" s="26"/>
      <c r="C21" s="26"/>
    </row>
    <row r="22" spans="1:3" ht="19.5" customHeight="1">
      <c r="A22" s="79" t="s">
        <v>13</v>
      </c>
      <c r="B22" s="79"/>
      <c r="C22" s="79"/>
    </row>
    <row r="23" spans="1:3">
      <c r="A23" s="26" t="s">
        <v>14</v>
      </c>
      <c r="B23" s="26">
        <f>C11</f>
        <v>1497038000</v>
      </c>
      <c r="C23" s="26" t="s">
        <v>27</v>
      </c>
    </row>
    <row r="24" spans="1:3" ht="26.25">
      <c r="A24" s="27" t="s">
        <v>15</v>
      </c>
      <c r="B24" s="26">
        <f>B23/1000</f>
        <v>1497038</v>
      </c>
      <c r="C24" s="26" t="s">
        <v>28</v>
      </c>
    </row>
    <row r="25" spans="1:3">
      <c r="A25" s="27" t="s">
        <v>16</v>
      </c>
      <c r="B25" s="28">
        <v>0</v>
      </c>
      <c r="C25" s="26" t="s">
        <v>31</v>
      </c>
    </row>
    <row r="26" spans="1:3" ht="26.25">
      <c r="A26" s="27" t="s">
        <v>3</v>
      </c>
      <c r="B26" s="26">
        <f>B24-B25</f>
        <v>1497038</v>
      </c>
      <c r="C26" s="26" t="s">
        <v>107</v>
      </c>
    </row>
    <row r="27" spans="1:3" ht="31.5" customHeight="1">
      <c r="A27" s="27" t="s">
        <v>19</v>
      </c>
      <c r="B27" s="26">
        <f>B24/5</f>
        <v>299407.59999999998</v>
      </c>
      <c r="C27" s="26" t="s">
        <v>29</v>
      </c>
    </row>
    <row r="28" spans="1:3" ht="30" customHeight="1">
      <c r="A28" s="26" t="s">
        <v>20</v>
      </c>
      <c r="B28" s="26">
        <f>B24/5*4</f>
        <v>1197630.3999999999</v>
      </c>
      <c r="C28" s="26" t="s">
        <v>30</v>
      </c>
    </row>
    <row r="29" spans="1:3" ht="27" customHeight="1">
      <c r="A29" s="27" t="s">
        <v>17</v>
      </c>
      <c r="B29" s="26">
        <f>B25/5</f>
        <v>0</v>
      </c>
      <c r="C29" s="26" t="s">
        <v>29</v>
      </c>
    </row>
    <row r="30" spans="1:3" ht="31.5" customHeight="1">
      <c r="A30" s="26" t="s">
        <v>18</v>
      </c>
      <c r="B30" s="26">
        <f>B25/5*4</f>
        <v>0</v>
      </c>
      <c r="C30" s="26" t="s">
        <v>30</v>
      </c>
    </row>
    <row r="32" spans="1:3" ht="30">
      <c r="A32" s="4" t="s">
        <v>86</v>
      </c>
      <c r="B32" s="2" t="s">
        <v>187</v>
      </c>
      <c r="C32" s="2" t="s">
        <v>87</v>
      </c>
    </row>
    <row r="33" spans="1:3">
      <c r="A33" s="2" t="s">
        <v>88</v>
      </c>
      <c r="B33" s="2">
        <f>B18+B24</f>
        <v>3451343.5</v>
      </c>
      <c r="C33" s="2">
        <f>B24+C18</f>
        <v>3451343.5</v>
      </c>
    </row>
    <row r="34" spans="1:3">
      <c r="A34" s="2" t="s">
        <v>89</v>
      </c>
      <c r="B34" s="10">
        <f>B25+B19</f>
        <v>0</v>
      </c>
      <c r="C34" s="10">
        <v>9000000</v>
      </c>
    </row>
    <row r="35" spans="1:3">
      <c r="A35" s="2" t="s">
        <v>90</v>
      </c>
      <c r="B35" s="2">
        <f>B33-B34</f>
        <v>3451343.5</v>
      </c>
      <c r="C35" s="76">
        <f>C33-C34</f>
        <v>-5548656.5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G18" sqref="G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73" t="s">
        <v>249</v>
      </c>
    </row>
    <row r="2" spans="1:3" ht="18" customHeight="1">
      <c r="A2" s="80" t="s">
        <v>24</v>
      </c>
      <c r="B2" s="80"/>
      <c r="C2" s="80"/>
    </row>
    <row r="3" spans="1:3" ht="27" customHeight="1">
      <c r="A3" s="26"/>
      <c r="B3" s="79" t="s">
        <v>5</v>
      </c>
      <c r="C3" s="79"/>
    </row>
    <row r="4" spans="1:3" ht="30" customHeight="1">
      <c r="A4" s="27" t="s">
        <v>0</v>
      </c>
      <c r="B4" s="28">
        <v>382800000</v>
      </c>
      <c r="C4" s="81" t="s">
        <v>25</v>
      </c>
    </row>
    <row r="5" spans="1:3">
      <c r="A5" s="27" t="s">
        <v>6</v>
      </c>
      <c r="B5" s="28">
        <v>200000000</v>
      </c>
      <c r="C5" s="81"/>
    </row>
    <row r="6" spans="1:3">
      <c r="A6" s="27" t="s">
        <v>1</v>
      </c>
      <c r="B6" s="26">
        <f>B4-B5</f>
        <v>182800000</v>
      </c>
      <c r="C6" s="81"/>
    </row>
    <row r="7" spans="1:3">
      <c r="A7" s="27" t="s">
        <v>2</v>
      </c>
      <c r="B7" s="29">
        <f>B6/1000/2</f>
        <v>91400</v>
      </c>
      <c r="C7" s="81"/>
    </row>
    <row r="8" spans="1:3">
      <c r="A8" s="27" t="s">
        <v>7</v>
      </c>
      <c r="B8" s="30"/>
      <c r="C8" s="81"/>
    </row>
    <row r="9" spans="1:3">
      <c r="A9" s="27" t="s">
        <v>8</v>
      </c>
      <c r="B9" s="26">
        <f>B7-B8</f>
        <v>91400</v>
      </c>
      <c r="C9" s="81"/>
    </row>
    <row r="10" spans="1:3" ht="27" customHeight="1">
      <c r="A10" s="26"/>
      <c r="B10" s="79" t="s">
        <v>4</v>
      </c>
      <c r="C10" s="79"/>
    </row>
    <row r="11" spans="1:3">
      <c r="A11" s="26" t="s">
        <v>9</v>
      </c>
      <c r="B11" s="31"/>
      <c r="C11" s="28">
        <v>369990000</v>
      </c>
    </row>
    <row r="12" spans="1:3">
      <c r="A12" s="27" t="s">
        <v>2</v>
      </c>
      <c r="B12" s="31" t="s">
        <v>26</v>
      </c>
      <c r="C12" s="26">
        <f>C11/10000*15/2</f>
        <v>277492.5</v>
      </c>
    </row>
    <row r="13" spans="1:3">
      <c r="A13" s="27" t="s">
        <v>7</v>
      </c>
      <c r="B13" s="31"/>
      <c r="C13" s="30"/>
    </row>
    <row r="14" spans="1:3">
      <c r="A14" s="26" t="s">
        <v>8</v>
      </c>
      <c r="B14" s="31"/>
      <c r="C14" s="26">
        <f>C12-C13</f>
        <v>277492.5</v>
      </c>
    </row>
    <row r="15" spans="1:3">
      <c r="A15" s="26"/>
      <c r="B15" s="31"/>
      <c r="C15" s="26"/>
    </row>
    <row r="16" spans="1:3" ht="20.25" customHeight="1">
      <c r="A16" s="26"/>
      <c r="B16" s="79" t="s">
        <v>23</v>
      </c>
      <c r="C16" s="79"/>
    </row>
    <row r="17" spans="1:3" ht="39">
      <c r="A17" s="26"/>
      <c r="B17" s="32" t="s">
        <v>21</v>
      </c>
      <c r="C17" s="32" t="s">
        <v>22</v>
      </c>
    </row>
    <row r="18" spans="1:3">
      <c r="A18" s="26" t="s">
        <v>10</v>
      </c>
      <c r="B18" s="26">
        <f>B7+C12</f>
        <v>368892.5</v>
      </c>
      <c r="C18" s="26">
        <f>B18</f>
        <v>368892.5</v>
      </c>
    </row>
    <row r="19" spans="1:3">
      <c r="A19" s="26" t="s">
        <v>11</v>
      </c>
      <c r="B19" s="26">
        <f>B8+C13</f>
        <v>0</v>
      </c>
      <c r="C19" s="28">
        <v>0</v>
      </c>
    </row>
    <row r="20" spans="1:3">
      <c r="A20" s="26" t="s">
        <v>12</v>
      </c>
      <c r="B20" s="26">
        <f>B18-B19</f>
        <v>368892.5</v>
      </c>
      <c r="C20" s="26">
        <f>C18-C19</f>
        <v>368892.5</v>
      </c>
    </row>
    <row r="21" spans="1:3">
      <c r="A21" s="26"/>
      <c r="B21" s="26"/>
      <c r="C21" s="26"/>
    </row>
    <row r="22" spans="1:3" ht="19.5" customHeight="1">
      <c r="A22" s="79" t="s">
        <v>13</v>
      </c>
      <c r="B22" s="79"/>
      <c r="C22" s="79"/>
    </row>
    <row r="23" spans="1:3">
      <c r="A23" s="26" t="s">
        <v>14</v>
      </c>
      <c r="B23" s="26">
        <f>C11</f>
        <v>369990000</v>
      </c>
      <c r="C23" s="26" t="s">
        <v>27</v>
      </c>
    </row>
    <row r="24" spans="1:3" ht="26.25">
      <c r="A24" s="27" t="s">
        <v>15</v>
      </c>
      <c r="B24" s="26">
        <f>B23/1000</f>
        <v>369990</v>
      </c>
      <c r="C24" s="26" t="s">
        <v>28</v>
      </c>
    </row>
    <row r="25" spans="1:3">
      <c r="A25" s="27" t="s">
        <v>16</v>
      </c>
      <c r="B25" s="28">
        <v>0</v>
      </c>
      <c r="C25" s="26" t="s">
        <v>31</v>
      </c>
    </row>
    <row r="26" spans="1:3" ht="26.25">
      <c r="A26" s="27" t="s">
        <v>3</v>
      </c>
      <c r="B26" s="26">
        <f>B24-B25</f>
        <v>369990</v>
      </c>
      <c r="C26" s="26" t="s">
        <v>32</v>
      </c>
    </row>
    <row r="27" spans="1:3" ht="31.5" customHeight="1">
      <c r="A27" s="27" t="s">
        <v>19</v>
      </c>
      <c r="B27" s="26">
        <f>B24/5</f>
        <v>73998</v>
      </c>
      <c r="C27" s="26" t="s">
        <v>29</v>
      </c>
    </row>
    <row r="28" spans="1:3" ht="30" customHeight="1">
      <c r="A28" s="26" t="s">
        <v>20</v>
      </c>
      <c r="B28" s="26">
        <f>B24/5*4</f>
        <v>295992</v>
      </c>
      <c r="C28" s="26" t="s">
        <v>30</v>
      </c>
    </row>
    <row r="29" spans="1:3" ht="27" customHeight="1">
      <c r="A29" s="27" t="s">
        <v>17</v>
      </c>
      <c r="B29" s="26">
        <f>B25/5</f>
        <v>0</v>
      </c>
      <c r="C29" s="26" t="s">
        <v>29</v>
      </c>
    </row>
    <row r="30" spans="1:3" ht="31.5" customHeight="1">
      <c r="A30" s="26" t="s">
        <v>18</v>
      </c>
      <c r="B30" s="26">
        <f>B25/5*4</f>
        <v>0</v>
      </c>
      <c r="C30" s="26" t="s">
        <v>30</v>
      </c>
    </row>
    <row r="32" spans="1:3" ht="45">
      <c r="A32" s="4" t="s">
        <v>86</v>
      </c>
      <c r="C32" s="2" t="s">
        <v>250</v>
      </c>
    </row>
    <row r="33" spans="1:3">
      <c r="A33" s="2" t="s">
        <v>88</v>
      </c>
      <c r="C33" s="2">
        <f>B24+C18</f>
        <v>738882.5</v>
      </c>
    </row>
    <row r="34" spans="1:3">
      <c r="A34" s="2" t="s">
        <v>89</v>
      </c>
      <c r="B34" s="10"/>
      <c r="C34" s="10">
        <v>483850</v>
      </c>
    </row>
    <row r="35" spans="1:3">
      <c r="A35" s="2" t="s">
        <v>90</v>
      </c>
      <c r="C35" s="76">
        <f>C33-C34</f>
        <v>255032.5</v>
      </c>
    </row>
  </sheetData>
  <mergeCells count="6">
    <mergeCell ref="A22:C22"/>
    <mergeCell ref="A2:C2"/>
    <mergeCell ref="B3:C3"/>
    <mergeCell ref="C4:C9"/>
    <mergeCell ref="B10:C10"/>
    <mergeCell ref="B16:C16"/>
  </mergeCells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F3" sqref="F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11.140625" style="2" bestFit="1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>
        <v>87938386193</v>
      </c>
      <c r="C3" s="78" t="s">
        <v>25</v>
      </c>
      <c r="F3" s="11" t="s">
        <v>252</v>
      </c>
    </row>
    <row r="4" spans="1:6" ht="30">
      <c r="A4" s="1" t="s">
        <v>6</v>
      </c>
      <c r="B4" s="7">
        <v>0</v>
      </c>
      <c r="C4" s="78"/>
    </row>
    <row r="5" spans="1:6">
      <c r="A5" s="1" t="s">
        <v>1</v>
      </c>
      <c r="B5" s="3">
        <f>B3-B4</f>
        <v>87938386193</v>
      </c>
      <c r="C5" s="78"/>
    </row>
    <row r="6" spans="1:6">
      <c r="A6" s="1" t="s">
        <v>2</v>
      </c>
      <c r="B6" s="8">
        <f>B5/1000/2</f>
        <v>43969193.096500002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43969193.096500002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>
        <v>81696910484</v>
      </c>
    </row>
    <row r="11" spans="1:6" ht="30">
      <c r="A11" s="1" t="s">
        <v>2</v>
      </c>
      <c r="B11" s="5" t="s">
        <v>26</v>
      </c>
      <c r="C11" s="3">
        <f>C10/10000*15/2</f>
        <v>61272682.862999998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61272682.862999998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105241875.9595</v>
      </c>
      <c r="C17" s="3">
        <f>B17</f>
        <v>105241875.9595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105241875.9595</v>
      </c>
      <c r="C19" s="3">
        <f>C17-C18</f>
        <v>105241875.9595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81696910484</v>
      </c>
      <c r="C22" s="6" t="s">
        <v>27</v>
      </c>
    </row>
    <row r="23" spans="1:3" ht="30">
      <c r="A23" s="1" t="s">
        <v>15</v>
      </c>
      <c r="B23" s="3">
        <f>B22/1000</f>
        <v>81696910.483999997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81696910.483999997</v>
      </c>
      <c r="C25" s="6" t="s">
        <v>32</v>
      </c>
    </row>
    <row r="26" spans="1:3" ht="31.5" customHeight="1">
      <c r="A26" s="1" t="s">
        <v>19</v>
      </c>
      <c r="B26" s="3">
        <f>B23/5</f>
        <v>16339382.096799999</v>
      </c>
      <c r="C26" s="6" t="s">
        <v>29</v>
      </c>
    </row>
    <row r="27" spans="1:3" ht="30" customHeight="1">
      <c r="A27" s="3" t="s">
        <v>20</v>
      </c>
      <c r="B27" s="3">
        <f>B23/5*4</f>
        <v>65357528.387199998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  <row r="31" spans="1:3" ht="30">
      <c r="A31" s="4" t="s">
        <v>86</v>
      </c>
      <c r="B31" s="2" t="s">
        <v>187</v>
      </c>
      <c r="C31" s="2" t="s">
        <v>87</v>
      </c>
    </row>
    <row r="32" spans="1:3">
      <c r="A32" s="2" t="s">
        <v>88</v>
      </c>
      <c r="B32" s="2">
        <f>B17+B23</f>
        <v>186938786.44349998</v>
      </c>
      <c r="C32" s="2">
        <f>B23+C17</f>
        <v>186938786.44349998</v>
      </c>
    </row>
    <row r="33" spans="1:3">
      <c r="A33" s="2" t="s">
        <v>89</v>
      </c>
      <c r="B33" s="10">
        <f>B24+B18</f>
        <v>0</v>
      </c>
      <c r="C33" s="10">
        <v>166689383</v>
      </c>
    </row>
    <row r="34" spans="1:3">
      <c r="A34" s="2" t="s">
        <v>90</v>
      </c>
      <c r="B34" s="2">
        <f>B32-B33</f>
        <v>186938786.44349998</v>
      </c>
      <c r="C34" s="76">
        <f>C32-C33</f>
        <v>20249403.443499982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location="view=Fit&amp;page=1" display="http://www.sllistbeograd.rs/pdf/2011/54-2011.pdf - view=Fit&amp;page=1"/>
  </hyperlinks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sqref="A1:C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7" ht="18" customHeight="1">
      <c r="A1" s="80" t="s">
        <v>257</v>
      </c>
      <c r="B1" s="80"/>
      <c r="C1" s="80"/>
    </row>
    <row r="2" spans="1:7" ht="27" customHeight="1">
      <c r="A2" s="26"/>
      <c r="B2" s="79" t="s">
        <v>5</v>
      </c>
      <c r="C2" s="79"/>
    </row>
    <row r="3" spans="1:7" ht="30" customHeight="1">
      <c r="A3" s="27" t="s">
        <v>0</v>
      </c>
      <c r="B3" s="28"/>
      <c r="C3" s="81" t="s">
        <v>25</v>
      </c>
      <c r="G3" s="11" t="s">
        <v>253</v>
      </c>
    </row>
    <row r="4" spans="1:7">
      <c r="A4" s="27" t="s">
        <v>6</v>
      </c>
      <c r="B4" s="28"/>
      <c r="C4" s="81"/>
    </row>
    <row r="5" spans="1:7">
      <c r="A5" s="27" t="s">
        <v>1</v>
      </c>
      <c r="B5" s="26">
        <f>B3-B4</f>
        <v>0</v>
      </c>
      <c r="C5" s="81"/>
    </row>
    <row r="6" spans="1:7">
      <c r="A6" s="27" t="s">
        <v>2</v>
      </c>
      <c r="B6" s="29">
        <f>B5/1000/2</f>
        <v>0</v>
      </c>
      <c r="C6" s="81"/>
    </row>
    <row r="7" spans="1:7">
      <c r="A7" s="27" t="s">
        <v>7</v>
      </c>
      <c r="B7" s="30"/>
      <c r="C7" s="81"/>
    </row>
    <row r="8" spans="1:7">
      <c r="A8" s="27" t="s">
        <v>8</v>
      </c>
      <c r="B8" s="26">
        <f>B6-B7</f>
        <v>0</v>
      </c>
      <c r="C8" s="81"/>
    </row>
    <row r="9" spans="1:7" ht="27" customHeight="1">
      <c r="A9" s="26"/>
      <c r="B9" s="79" t="s">
        <v>4</v>
      </c>
      <c r="C9" s="79"/>
    </row>
    <row r="10" spans="1:7">
      <c r="A10" s="26" t="s">
        <v>9</v>
      </c>
      <c r="B10" s="31"/>
      <c r="C10" s="28"/>
      <c r="D10" s="57"/>
    </row>
    <row r="11" spans="1:7">
      <c r="A11" s="27" t="s">
        <v>2</v>
      </c>
      <c r="B11" s="31" t="s">
        <v>26</v>
      </c>
      <c r="C11" s="26">
        <f>C10/10000*15/2</f>
        <v>0</v>
      </c>
    </row>
    <row r="12" spans="1:7">
      <c r="A12" s="27" t="s">
        <v>7</v>
      </c>
      <c r="B12" s="31"/>
      <c r="C12" s="30"/>
    </row>
    <row r="13" spans="1:7">
      <c r="A13" s="26" t="s">
        <v>8</v>
      </c>
      <c r="B13" s="31"/>
      <c r="C13" s="26">
        <f>C11-C12</f>
        <v>0</v>
      </c>
    </row>
    <row r="14" spans="1:7">
      <c r="A14" s="26"/>
      <c r="B14" s="31"/>
      <c r="C14" s="26"/>
    </row>
    <row r="15" spans="1:7" ht="20.25" customHeight="1">
      <c r="A15" s="26"/>
      <c r="B15" s="79" t="s">
        <v>23</v>
      </c>
      <c r="C15" s="79"/>
    </row>
    <row r="16" spans="1:7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G3" r:id="rId1"/>
  </hyperlinks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C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4" ht="18" customHeight="1">
      <c r="A1" s="80" t="s">
        <v>257</v>
      </c>
      <c r="B1" s="80"/>
      <c r="C1" s="80"/>
    </row>
    <row r="2" spans="1:4" ht="27" customHeight="1">
      <c r="A2" s="26"/>
      <c r="B2" s="79" t="s">
        <v>5</v>
      </c>
      <c r="C2" s="79"/>
    </row>
    <row r="3" spans="1:4" ht="30" customHeight="1">
      <c r="A3" s="27" t="s">
        <v>0</v>
      </c>
      <c r="B3" s="28">
        <v>331895000</v>
      </c>
      <c r="C3" s="81" t="s">
        <v>25</v>
      </c>
    </row>
    <row r="4" spans="1:4">
      <c r="A4" s="27" t="s">
        <v>6</v>
      </c>
      <c r="B4" s="28">
        <v>140978124</v>
      </c>
      <c r="C4" s="81"/>
    </row>
    <row r="5" spans="1:4">
      <c r="A5" s="27" t="s">
        <v>1</v>
      </c>
      <c r="B5" s="26">
        <f>B3-B4</f>
        <v>190916876</v>
      </c>
      <c r="C5" s="81"/>
    </row>
    <row r="6" spans="1:4">
      <c r="A6" s="27" t="s">
        <v>2</v>
      </c>
      <c r="B6" s="29">
        <f>B5/1000/2</f>
        <v>95458.437999999995</v>
      </c>
      <c r="C6" s="81"/>
    </row>
    <row r="7" spans="1:4">
      <c r="A7" s="27" t="s">
        <v>7</v>
      </c>
      <c r="B7" s="30"/>
      <c r="C7" s="81"/>
    </row>
    <row r="8" spans="1:4">
      <c r="A8" s="27" t="s">
        <v>8</v>
      </c>
      <c r="B8" s="26">
        <f>B6-B7</f>
        <v>95458.437999999995</v>
      </c>
      <c r="C8" s="81"/>
    </row>
    <row r="9" spans="1:4" ht="27" customHeight="1">
      <c r="A9" s="26"/>
      <c r="B9" s="79" t="s">
        <v>4</v>
      </c>
      <c r="C9" s="79"/>
    </row>
    <row r="10" spans="1:4">
      <c r="A10" s="26" t="s">
        <v>9</v>
      </c>
      <c r="B10" s="31"/>
      <c r="C10" s="28">
        <v>285584763</v>
      </c>
      <c r="D10" s="57"/>
    </row>
    <row r="11" spans="1:4">
      <c r="A11" s="27" t="s">
        <v>2</v>
      </c>
      <c r="B11" s="31" t="s">
        <v>26</v>
      </c>
      <c r="C11" s="26">
        <f>C10/10000*15/2</f>
        <v>214188.57225</v>
      </c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>
        <f>C11-C12</f>
        <v>214188.57225</v>
      </c>
    </row>
    <row r="14" spans="1:4">
      <c r="A14" s="26"/>
      <c r="B14" s="31"/>
      <c r="C14" s="26"/>
    </row>
    <row r="15" spans="1:4" ht="20.25" customHeight="1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309647.01024999999</v>
      </c>
      <c r="C17" s="26">
        <f>B17</f>
        <v>309647.01024999999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309647.01024999999</v>
      </c>
      <c r="C19" s="26">
        <f>C17-C18</f>
        <v>309647.01024999999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285584763</v>
      </c>
      <c r="C22" s="26" t="s">
        <v>27</v>
      </c>
    </row>
    <row r="23" spans="1:4" ht="26.25">
      <c r="A23" s="27" t="s">
        <v>15</v>
      </c>
      <c r="B23" s="26">
        <f>B22/1000</f>
        <v>285584.76299999998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285584.76299999998</v>
      </c>
      <c r="C25" s="26" t="s">
        <v>186</v>
      </c>
    </row>
    <row r="26" spans="1:4" ht="26.25">
      <c r="A26" s="27" t="s">
        <v>19</v>
      </c>
      <c r="B26" s="26">
        <f>B23/5</f>
        <v>57116.952599999997</v>
      </c>
      <c r="C26" s="26" t="s">
        <v>29</v>
      </c>
    </row>
    <row r="27" spans="1:4" ht="26.25">
      <c r="A27" s="26" t="s">
        <v>20</v>
      </c>
      <c r="B27" s="26">
        <f>B23/5*4</f>
        <v>228467.81039999999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595231.77324999997</v>
      </c>
      <c r="C32" s="2">
        <f>B23+C17</f>
        <v>595231.77324999997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595231.77324999997</v>
      </c>
      <c r="C34" s="2">
        <f>C32-C33</f>
        <v>595231.77324999997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sqref="A1:C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8" customHeight="1">
      <c r="A1" s="80" t="s">
        <v>257</v>
      </c>
      <c r="B1" s="80"/>
      <c r="C1" s="80"/>
    </row>
    <row r="2" spans="1:6" ht="27" customHeight="1">
      <c r="A2" s="26"/>
      <c r="B2" s="79" t="s">
        <v>5</v>
      </c>
      <c r="C2" s="79"/>
    </row>
    <row r="3" spans="1:6" ht="30" customHeight="1">
      <c r="A3" s="27" t="s">
        <v>0</v>
      </c>
      <c r="B3" s="28"/>
      <c r="C3" s="81" t="s">
        <v>25</v>
      </c>
      <c r="F3" s="11" t="s">
        <v>254</v>
      </c>
    </row>
    <row r="4" spans="1:6">
      <c r="A4" s="27" t="s">
        <v>6</v>
      </c>
      <c r="B4" s="28"/>
      <c r="C4" s="81"/>
    </row>
    <row r="5" spans="1:6">
      <c r="A5" s="27" t="s">
        <v>1</v>
      </c>
      <c r="B5" s="26">
        <f>B3-B4</f>
        <v>0</v>
      </c>
      <c r="C5" s="81"/>
    </row>
    <row r="6" spans="1:6">
      <c r="A6" s="27" t="s">
        <v>2</v>
      </c>
      <c r="B6" s="29">
        <f>B5/1000/2</f>
        <v>0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0</v>
      </c>
      <c r="C8" s="81"/>
    </row>
    <row r="9" spans="1:6" ht="27" customHeight="1">
      <c r="A9" s="26"/>
      <c r="B9" s="79" t="s">
        <v>4</v>
      </c>
      <c r="C9" s="79"/>
    </row>
    <row r="10" spans="1:6">
      <c r="A10" s="26" t="s">
        <v>9</v>
      </c>
      <c r="B10" s="31"/>
      <c r="C10" s="28"/>
      <c r="D10" s="57"/>
    </row>
    <row r="11" spans="1:6">
      <c r="A11" s="27" t="s">
        <v>2</v>
      </c>
      <c r="B11" s="31" t="s">
        <v>26</v>
      </c>
      <c r="C11" s="26">
        <f>C10/10000*15/2</f>
        <v>0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0</v>
      </c>
    </row>
    <row r="14" spans="1:6">
      <c r="A14" s="26"/>
      <c r="B14" s="31"/>
      <c r="C14" s="26"/>
    </row>
    <row r="15" spans="1:6" ht="20.25" customHeight="1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sqref="A1:C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8" customHeight="1">
      <c r="A1" s="80" t="s">
        <v>257</v>
      </c>
      <c r="B1" s="80"/>
      <c r="C1" s="80"/>
    </row>
    <row r="2" spans="1:6" ht="27" customHeight="1">
      <c r="A2" s="26"/>
      <c r="B2" s="79" t="s">
        <v>5</v>
      </c>
      <c r="C2" s="79"/>
    </row>
    <row r="3" spans="1:6" ht="30" customHeight="1">
      <c r="A3" s="27" t="s">
        <v>0</v>
      </c>
      <c r="B3" s="28"/>
      <c r="C3" s="81" t="s">
        <v>25</v>
      </c>
      <c r="F3" s="2" t="s">
        <v>255</v>
      </c>
    </row>
    <row r="4" spans="1:6">
      <c r="A4" s="27" t="s">
        <v>6</v>
      </c>
      <c r="B4" s="28"/>
      <c r="C4" s="81"/>
    </row>
    <row r="5" spans="1:6">
      <c r="A5" s="27" t="s">
        <v>1</v>
      </c>
      <c r="B5" s="26">
        <f>B3-B4</f>
        <v>0</v>
      </c>
      <c r="C5" s="81"/>
    </row>
    <row r="6" spans="1:6">
      <c r="A6" s="27" t="s">
        <v>2</v>
      </c>
      <c r="B6" s="29">
        <f>B5/1000/2</f>
        <v>0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0</v>
      </c>
      <c r="C8" s="81"/>
    </row>
    <row r="9" spans="1:6" ht="27" customHeight="1">
      <c r="A9" s="26"/>
      <c r="B9" s="79" t="s">
        <v>4</v>
      </c>
      <c r="C9" s="79"/>
    </row>
    <row r="10" spans="1:6">
      <c r="A10" s="26" t="s">
        <v>9</v>
      </c>
      <c r="B10" s="31"/>
      <c r="C10" s="28"/>
      <c r="D10" s="57"/>
    </row>
    <row r="11" spans="1:6">
      <c r="A11" s="27" t="s">
        <v>2</v>
      </c>
      <c r="B11" s="31" t="s">
        <v>26</v>
      </c>
      <c r="C11" s="26">
        <f>C10/10000*15/2</f>
        <v>0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0</v>
      </c>
    </row>
    <row r="14" spans="1:6">
      <c r="A14" s="26"/>
      <c r="B14" s="31"/>
      <c r="C14" s="26"/>
    </row>
    <row r="15" spans="1:6" ht="20.25" customHeight="1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H14" sqref="H1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5.75">
      <c r="A1" s="80" t="s">
        <v>24</v>
      </c>
      <c r="B1" s="80"/>
      <c r="C1" s="80"/>
    </row>
    <row r="2" spans="1:6">
      <c r="A2" s="26"/>
      <c r="B2" s="79" t="s">
        <v>5</v>
      </c>
      <c r="C2" s="79"/>
    </row>
    <row r="3" spans="1:6">
      <c r="A3" s="27" t="s">
        <v>0</v>
      </c>
      <c r="B3" s="28">
        <v>619266000</v>
      </c>
      <c r="C3" s="81" t="s">
        <v>25</v>
      </c>
      <c r="F3" s="11" t="s">
        <v>256</v>
      </c>
    </row>
    <row r="4" spans="1:6">
      <c r="A4" s="27" t="s">
        <v>6</v>
      </c>
      <c r="B4" s="28">
        <v>260566000</v>
      </c>
      <c r="C4" s="81"/>
    </row>
    <row r="5" spans="1:6">
      <c r="A5" s="27" t="s">
        <v>1</v>
      </c>
      <c r="B5" s="26">
        <f>B3-B4</f>
        <v>358700000</v>
      </c>
      <c r="C5" s="81"/>
    </row>
    <row r="6" spans="1:6">
      <c r="A6" s="27" t="s">
        <v>2</v>
      </c>
      <c r="B6" s="29">
        <f>B5/1000/2</f>
        <v>179350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179350</v>
      </c>
      <c r="C8" s="81"/>
    </row>
    <row r="9" spans="1:6">
      <c r="A9" s="26"/>
      <c r="B9" s="79" t="s">
        <v>4</v>
      </c>
      <c r="C9" s="79"/>
    </row>
    <row r="10" spans="1:6">
      <c r="A10" s="26" t="s">
        <v>9</v>
      </c>
      <c r="B10" s="31"/>
      <c r="C10" s="28">
        <v>535889300</v>
      </c>
      <c r="D10" s="57"/>
    </row>
    <row r="11" spans="1:6">
      <c r="A11" s="27" t="s">
        <v>2</v>
      </c>
      <c r="B11" s="31" t="s">
        <v>26</v>
      </c>
      <c r="C11" s="26">
        <f>C10/10000*15/2</f>
        <v>401916.97499999998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401916.97499999998</v>
      </c>
    </row>
    <row r="14" spans="1:6">
      <c r="A14" s="26"/>
      <c r="B14" s="31"/>
      <c r="C14" s="26"/>
    </row>
    <row r="15" spans="1:6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581266.97499999998</v>
      </c>
      <c r="C17" s="26">
        <f>B17</f>
        <v>581266.97499999998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581266.97499999998</v>
      </c>
      <c r="C19" s="26">
        <f>C17-C18</f>
        <v>581266.97499999998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535889300</v>
      </c>
      <c r="C22" s="26" t="s">
        <v>27</v>
      </c>
    </row>
    <row r="23" spans="1:4" ht="26.25">
      <c r="A23" s="27" t="s">
        <v>15</v>
      </c>
      <c r="B23" s="26">
        <f>B22/1000</f>
        <v>535889.30000000005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535889.30000000005</v>
      </c>
      <c r="C25" s="26" t="s">
        <v>186</v>
      </c>
    </row>
    <row r="26" spans="1:4" ht="26.25">
      <c r="A26" s="27" t="s">
        <v>19</v>
      </c>
      <c r="B26" s="26">
        <f>B23/5</f>
        <v>107177.86000000002</v>
      </c>
      <c r="C26" s="26" t="s">
        <v>29</v>
      </c>
    </row>
    <row r="27" spans="1:4" ht="26.25">
      <c r="A27" s="26" t="s">
        <v>20</v>
      </c>
      <c r="B27" s="26">
        <f>B23/5*4</f>
        <v>428711.44000000006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1117156.2749999999</v>
      </c>
      <c r="C32" s="2">
        <f>B23+C17</f>
        <v>1117156.2749999999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1117156.2749999999</v>
      </c>
      <c r="C34" s="2">
        <f>C32-C33</f>
        <v>1117156.2749999999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C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5.75">
      <c r="A1" s="80" t="s">
        <v>257</v>
      </c>
      <c r="B1" s="80"/>
      <c r="C1" s="80"/>
    </row>
    <row r="2" spans="1:5">
      <c r="A2" s="26"/>
      <c r="B2" s="79" t="s">
        <v>5</v>
      </c>
      <c r="C2" s="79"/>
    </row>
    <row r="3" spans="1:5">
      <c r="A3" s="27" t="s">
        <v>0</v>
      </c>
      <c r="B3" s="28"/>
      <c r="C3" s="81" t="s">
        <v>25</v>
      </c>
    </row>
    <row r="4" spans="1:5">
      <c r="A4" s="27" t="s">
        <v>6</v>
      </c>
      <c r="B4" s="28"/>
      <c r="C4" s="81"/>
      <c r="E4" s="11" t="s">
        <v>258</v>
      </c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E4" r:id="rId1"/>
  </hyperlinks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sqref="A1:C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5.75">
      <c r="A1" s="80" t="s">
        <v>257</v>
      </c>
      <c r="B1" s="80"/>
      <c r="C1" s="80"/>
    </row>
    <row r="2" spans="1:5">
      <c r="A2" s="26"/>
      <c r="B2" s="79" t="s">
        <v>5</v>
      </c>
      <c r="C2" s="79"/>
    </row>
    <row r="3" spans="1:5">
      <c r="A3" s="27" t="s">
        <v>0</v>
      </c>
      <c r="B3" s="28"/>
      <c r="C3" s="81" t="s">
        <v>25</v>
      </c>
    </row>
    <row r="4" spans="1:5" ht="30">
      <c r="A4" s="27" t="s">
        <v>6</v>
      </c>
      <c r="B4" s="28"/>
      <c r="C4" s="81"/>
      <c r="E4" s="2" t="s">
        <v>51</v>
      </c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15" sqref="F1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t="s">
        <v>79</v>
      </c>
    </row>
    <row r="4" spans="1:6" ht="30">
      <c r="A4" s="1" t="s">
        <v>6</v>
      </c>
      <c r="B4" s="7"/>
      <c r="C4" s="78"/>
      <c r="F4" s="11"/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5.75">
      <c r="A1" s="80" t="s">
        <v>257</v>
      </c>
      <c r="B1" s="80"/>
      <c r="C1" s="80"/>
    </row>
    <row r="2" spans="1:5">
      <c r="A2" s="26"/>
      <c r="B2" s="79" t="s">
        <v>5</v>
      </c>
      <c r="C2" s="79"/>
    </row>
    <row r="3" spans="1:5">
      <c r="A3" s="27" t="s">
        <v>0</v>
      </c>
      <c r="B3" s="28"/>
      <c r="C3" s="81" t="s">
        <v>25</v>
      </c>
      <c r="E3" t="s">
        <v>51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1:C1"/>
    <mergeCell ref="B2:C2"/>
    <mergeCell ref="C3:C8"/>
    <mergeCell ref="B9:C9"/>
    <mergeCell ref="B15:C15"/>
    <mergeCell ref="A21:C21"/>
  </mergeCells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E3" sqref="E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5.75">
      <c r="A1" s="80" t="s">
        <v>257</v>
      </c>
      <c r="B1" s="80"/>
      <c r="C1" s="80"/>
    </row>
    <row r="2" spans="1:5">
      <c r="A2" s="26"/>
      <c r="B2" s="79" t="s">
        <v>5</v>
      </c>
      <c r="C2" s="79"/>
    </row>
    <row r="3" spans="1:5">
      <c r="A3" s="27" t="s">
        <v>0</v>
      </c>
      <c r="B3" s="28"/>
      <c r="C3" s="81" t="s">
        <v>25</v>
      </c>
      <c r="E3" t="s">
        <v>259</v>
      </c>
    </row>
    <row r="4" spans="1:5">
      <c r="A4" s="27" t="s">
        <v>6</v>
      </c>
      <c r="B4" s="28"/>
      <c r="C4" s="81"/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1:C1"/>
    <mergeCell ref="B2:C2"/>
    <mergeCell ref="C3:C8"/>
    <mergeCell ref="B9:C9"/>
    <mergeCell ref="B15:C15"/>
    <mergeCell ref="A21:C21"/>
  </mergeCells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>
  <dimension ref="A1:D34"/>
  <sheetViews>
    <sheetView topLeftCell="A17" workbookViewId="0">
      <selection activeCell="F16" sqref="F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4" ht="15.75">
      <c r="A1" s="80" t="s">
        <v>257</v>
      </c>
      <c r="B1" s="80"/>
      <c r="C1" s="80"/>
    </row>
    <row r="2" spans="1:4">
      <c r="A2" s="26"/>
      <c r="B2" s="79" t="s">
        <v>5</v>
      </c>
      <c r="C2" s="79"/>
    </row>
    <row r="3" spans="1:4">
      <c r="A3" s="27" t="s">
        <v>0</v>
      </c>
      <c r="B3" s="28">
        <v>345066500</v>
      </c>
      <c r="C3" s="81" t="s">
        <v>25</v>
      </c>
    </row>
    <row r="4" spans="1:4">
      <c r="A4" s="27" t="s">
        <v>6</v>
      </c>
      <c r="B4" s="28">
        <v>121766000</v>
      </c>
      <c r="C4" s="81"/>
    </row>
    <row r="5" spans="1:4">
      <c r="A5" s="27" t="s">
        <v>1</v>
      </c>
      <c r="B5" s="26">
        <f>B3-B4</f>
        <v>223300500</v>
      </c>
      <c r="C5" s="81"/>
    </row>
    <row r="6" spans="1:4">
      <c r="A6" s="27" t="s">
        <v>2</v>
      </c>
      <c r="B6" s="29">
        <f>B5/1000/2</f>
        <v>111650.25</v>
      </c>
      <c r="C6" s="81"/>
    </row>
    <row r="7" spans="1:4">
      <c r="A7" s="27" t="s">
        <v>7</v>
      </c>
      <c r="B7" s="30"/>
      <c r="C7" s="81"/>
    </row>
    <row r="8" spans="1:4">
      <c r="A8" s="27" t="s">
        <v>8</v>
      </c>
      <c r="B8" s="26">
        <f>B6-B7</f>
        <v>111650.25</v>
      </c>
      <c r="C8" s="81"/>
    </row>
    <row r="9" spans="1:4">
      <c r="A9" s="26"/>
      <c r="B9" s="79" t="s">
        <v>4</v>
      </c>
      <c r="C9" s="79"/>
    </row>
    <row r="10" spans="1:4">
      <c r="A10" s="26" t="s">
        <v>9</v>
      </c>
      <c r="B10" s="31"/>
      <c r="C10" s="28">
        <v>339566500</v>
      </c>
      <c r="D10" s="57"/>
    </row>
    <row r="11" spans="1:4">
      <c r="A11" s="27" t="s">
        <v>2</v>
      </c>
      <c r="B11" s="31" t="s">
        <v>26</v>
      </c>
      <c r="C11" s="26">
        <f>C10/10000*15/2</f>
        <v>254674.875</v>
      </c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>
        <f>C11-C12</f>
        <v>254674.875</v>
      </c>
    </row>
    <row r="14" spans="1:4">
      <c r="A14" s="26"/>
      <c r="B14" s="31"/>
      <c r="C14" s="26"/>
    </row>
    <row r="15" spans="1:4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366325.125</v>
      </c>
      <c r="C17" s="26">
        <f>B17</f>
        <v>366325.125</v>
      </c>
    </row>
    <row r="18" spans="1:4">
      <c r="A18" s="26" t="s">
        <v>11</v>
      </c>
      <c r="B18" s="26">
        <f>B7+C12</f>
        <v>0</v>
      </c>
      <c r="C18" s="28">
        <v>350000</v>
      </c>
      <c r="D18" s="57"/>
    </row>
    <row r="19" spans="1:4">
      <c r="A19" s="26" t="s">
        <v>12</v>
      </c>
      <c r="B19" s="26">
        <f>B17-B18</f>
        <v>366325.125</v>
      </c>
      <c r="C19" s="26">
        <f>C17-C18</f>
        <v>16325.125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339566500</v>
      </c>
      <c r="C22" s="26" t="s">
        <v>27</v>
      </c>
    </row>
    <row r="23" spans="1:4" ht="26.25">
      <c r="A23" s="27" t="s">
        <v>15</v>
      </c>
      <c r="B23" s="26">
        <f>B22/1000</f>
        <v>339566.5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339566.5</v>
      </c>
      <c r="C25" s="26" t="s">
        <v>186</v>
      </c>
    </row>
    <row r="26" spans="1:4" ht="26.25">
      <c r="A26" s="27" t="s">
        <v>19</v>
      </c>
      <c r="B26" s="26">
        <f>B23/5</f>
        <v>67913.3</v>
      </c>
      <c r="C26" s="26" t="s">
        <v>29</v>
      </c>
    </row>
    <row r="27" spans="1:4" ht="26.25">
      <c r="A27" s="26" t="s">
        <v>20</v>
      </c>
      <c r="B27" s="26">
        <f>B23/5*4</f>
        <v>271653.2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705891.625</v>
      </c>
      <c r="C32" s="2">
        <f>B23+C17</f>
        <v>705891.625</v>
      </c>
    </row>
    <row r="33" spans="1:3">
      <c r="A33" s="2" t="s">
        <v>89</v>
      </c>
      <c r="B33" s="10">
        <f>B24+B18</f>
        <v>0</v>
      </c>
      <c r="C33" s="10">
        <f>B24+C18</f>
        <v>350000</v>
      </c>
    </row>
    <row r="34" spans="1:3">
      <c r="A34" s="2" t="s">
        <v>90</v>
      </c>
      <c r="B34" s="2">
        <f>B32-B33</f>
        <v>705891.625</v>
      </c>
      <c r="C34" s="2">
        <f>C32-C33</f>
        <v>355891.625</v>
      </c>
    </row>
  </sheetData>
  <mergeCells count="6">
    <mergeCell ref="A1:C1"/>
    <mergeCell ref="B2:C2"/>
    <mergeCell ref="C3:C8"/>
    <mergeCell ref="B9:C9"/>
    <mergeCell ref="B15:C15"/>
    <mergeCell ref="A21:C21"/>
  </mergeCells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>
  <dimension ref="A1:F34"/>
  <sheetViews>
    <sheetView topLeftCell="A13" workbookViewId="0">
      <selection activeCell="K15" sqref="K1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5.75">
      <c r="A1" s="80" t="s">
        <v>257</v>
      </c>
      <c r="B1" s="80"/>
      <c r="C1" s="80"/>
    </row>
    <row r="2" spans="1:6">
      <c r="A2" s="26"/>
      <c r="B2" s="79" t="s">
        <v>5</v>
      </c>
      <c r="C2" s="79"/>
    </row>
    <row r="3" spans="1:6">
      <c r="A3" s="27" t="s">
        <v>0</v>
      </c>
      <c r="B3" s="92">
        <v>1039625213</v>
      </c>
      <c r="C3" s="81" t="s">
        <v>25</v>
      </c>
      <c r="F3" s="11" t="s">
        <v>260</v>
      </c>
    </row>
    <row r="4" spans="1:6">
      <c r="A4" s="27" t="s">
        <v>6</v>
      </c>
      <c r="B4" s="91">
        <v>372584060</v>
      </c>
      <c r="C4" s="81"/>
    </row>
    <row r="5" spans="1:6">
      <c r="A5" s="27" t="s">
        <v>1</v>
      </c>
      <c r="B5" s="26">
        <f>B3-B4</f>
        <v>667041153</v>
      </c>
      <c r="C5" s="81"/>
    </row>
    <row r="6" spans="1:6">
      <c r="A6" s="27" t="s">
        <v>2</v>
      </c>
      <c r="B6" s="29">
        <f>B5/1000/2</f>
        <v>333520.57650000002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333520.57650000002</v>
      </c>
      <c r="C8" s="81"/>
    </row>
    <row r="9" spans="1:6">
      <c r="A9" s="26"/>
      <c r="B9" s="79" t="s">
        <v>4</v>
      </c>
      <c r="C9" s="79"/>
    </row>
    <row r="10" spans="1:6">
      <c r="A10" s="26" t="s">
        <v>9</v>
      </c>
      <c r="B10" s="31"/>
      <c r="C10" s="91">
        <v>939928560</v>
      </c>
      <c r="D10" s="57"/>
    </row>
    <row r="11" spans="1:6">
      <c r="A11" s="27" t="s">
        <v>2</v>
      </c>
      <c r="B11" s="31" t="s">
        <v>26</v>
      </c>
      <c r="C11" s="26">
        <f>C10/10000*15/2</f>
        <v>704946.42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704946.42</v>
      </c>
    </row>
    <row r="14" spans="1:6">
      <c r="A14" s="26"/>
      <c r="B14" s="31"/>
      <c r="C14" s="26"/>
    </row>
    <row r="15" spans="1:6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1038466.9965000001</v>
      </c>
      <c r="C17" s="26">
        <f>B17</f>
        <v>1038466.9965000001</v>
      </c>
    </row>
    <row r="18" spans="1:4">
      <c r="A18" s="26" t="s">
        <v>11</v>
      </c>
      <c r="B18" s="26">
        <f>B7+C12</f>
        <v>0</v>
      </c>
      <c r="C18" s="93">
        <v>1000000</v>
      </c>
      <c r="D18" s="57"/>
    </row>
    <row r="19" spans="1:4">
      <c r="A19" s="26" t="s">
        <v>12</v>
      </c>
      <c r="B19" s="26">
        <f>B17-B18</f>
        <v>1038466.9965000001</v>
      </c>
      <c r="C19" s="26">
        <f>C17-C18</f>
        <v>38466.996500000125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939928560</v>
      </c>
      <c r="C22" s="26" t="s">
        <v>27</v>
      </c>
    </row>
    <row r="23" spans="1:4" ht="26.25">
      <c r="A23" s="27" t="s">
        <v>15</v>
      </c>
      <c r="B23" s="26">
        <f>B22/1000</f>
        <v>939928.56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939928.56</v>
      </c>
      <c r="C25" s="26" t="s">
        <v>186</v>
      </c>
    </row>
    <row r="26" spans="1:4" ht="26.25">
      <c r="A26" s="27" t="s">
        <v>19</v>
      </c>
      <c r="B26" s="26">
        <f>B23/5</f>
        <v>187985.712</v>
      </c>
      <c r="C26" s="26" t="s">
        <v>29</v>
      </c>
    </row>
    <row r="27" spans="1:4" ht="26.25">
      <c r="A27" s="26" t="s">
        <v>20</v>
      </c>
      <c r="B27" s="26">
        <f>B23/5*4</f>
        <v>751942.848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1978395.5565000002</v>
      </c>
      <c r="C32" s="2">
        <f>B23+C17</f>
        <v>1978395.5565000002</v>
      </c>
    </row>
    <row r="33" spans="1:3">
      <c r="A33" s="2" t="s">
        <v>89</v>
      </c>
      <c r="B33" s="10">
        <f>B24+B18</f>
        <v>0</v>
      </c>
      <c r="C33" s="10">
        <f>B24+C18</f>
        <v>1000000</v>
      </c>
    </row>
    <row r="34" spans="1:3">
      <c r="A34" s="2" t="s">
        <v>90</v>
      </c>
      <c r="B34" s="2">
        <f>B32-B33</f>
        <v>1978395.5565000002</v>
      </c>
      <c r="C34" s="2">
        <f>C32-C33</f>
        <v>978395.55650000018</v>
      </c>
    </row>
  </sheetData>
  <mergeCells count="6">
    <mergeCell ref="A1:C1"/>
    <mergeCell ref="B2:C2"/>
    <mergeCell ref="C3:C8"/>
    <mergeCell ref="B9:C9"/>
    <mergeCell ref="B15:C15"/>
    <mergeCell ref="A21:C21"/>
  </mergeCells>
  <hyperlinks>
    <hyperlink ref="F3" r:id="rId1"/>
  </hyperlinks>
  <pageMargins left="0.7" right="0.7" top="0.75" bottom="0.75" header="0.3" footer="0.3"/>
  <pageSetup paperSize="9" orientation="portrait" verticalDpi="0" r:id="rId2"/>
</worksheet>
</file>

<file path=xl/worksheets/sheet164.xml><?xml version="1.0" encoding="utf-8"?>
<worksheet xmlns="http://schemas.openxmlformats.org/spreadsheetml/2006/main" xmlns:r="http://schemas.openxmlformats.org/officeDocument/2006/relationships">
  <dimension ref="A1:F34"/>
  <sheetViews>
    <sheetView topLeftCell="A13" workbookViewId="0">
      <selection activeCell="F4" sqref="F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5.75">
      <c r="A1" s="80" t="s">
        <v>257</v>
      </c>
      <c r="B1" s="80"/>
      <c r="C1" s="80"/>
    </row>
    <row r="2" spans="1:6">
      <c r="A2" s="26"/>
      <c r="B2" s="79" t="s">
        <v>5</v>
      </c>
      <c r="C2" s="79"/>
    </row>
    <row r="3" spans="1:6">
      <c r="A3" s="27" t="s">
        <v>0</v>
      </c>
      <c r="B3" s="28"/>
      <c r="C3" s="81" t="s">
        <v>25</v>
      </c>
    </row>
    <row r="4" spans="1:6">
      <c r="A4" s="27" t="s">
        <v>6</v>
      </c>
      <c r="B4" s="28"/>
      <c r="C4" s="81"/>
      <c r="F4" s="11" t="s">
        <v>261</v>
      </c>
    </row>
    <row r="5" spans="1:6">
      <c r="A5" s="27" t="s">
        <v>1</v>
      </c>
      <c r="B5" s="26">
        <f>B3-B4</f>
        <v>0</v>
      </c>
      <c r="C5" s="81"/>
    </row>
    <row r="6" spans="1:6">
      <c r="A6" s="27" t="s">
        <v>2</v>
      </c>
      <c r="B6" s="29">
        <f>B5/1000/2</f>
        <v>0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0</v>
      </c>
      <c r="C8" s="81"/>
    </row>
    <row r="9" spans="1:6">
      <c r="A9" s="26"/>
      <c r="B9" s="79" t="s">
        <v>4</v>
      </c>
      <c r="C9" s="79"/>
    </row>
    <row r="10" spans="1:6">
      <c r="A10" s="26" t="s">
        <v>9</v>
      </c>
      <c r="B10" s="31"/>
      <c r="C10" s="28"/>
      <c r="D10" s="57"/>
    </row>
    <row r="11" spans="1:6">
      <c r="A11" s="27" t="s">
        <v>2</v>
      </c>
      <c r="B11" s="31" t="s">
        <v>26</v>
      </c>
      <c r="C11" s="26">
        <f>C10/10000*15/2</f>
        <v>0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0</v>
      </c>
    </row>
    <row r="14" spans="1:6">
      <c r="A14" s="26"/>
      <c r="B14" s="31"/>
      <c r="C14" s="26"/>
    </row>
    <row r="15" spans="1:6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1:C1"/>
    <mergeCell ref="B2:C2"/>
    <mergeCell ref="C3:C8"/>
    <mergeCell ref="B9:C9"/>
    <mergeCell ref="B15:C15"/>
    <mergeCell ref="A21:C21"/>
  </mergeCells>
  <hyperlinks>
    <hyperlink ref="F4" r:id="rId1"/>
  </hyperlinks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>
  <dimension ref="A1:E34"/>
  <sheetViews>
    <sheetView topLeftCell="A17" workbookViewId="0">
      <selection activeCell="E4" sqref="E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5" ht="15.75">
      <c r="A1" s="80" t="s">
        <v>257</v>
      </c>
      <c r="B1" s="80"/>
      <c r="C1" s="80"/>
    </row>
    <row r="2" spans="1:5">
      <c r="A2" s="26"/>
      <c r="B2" s="79" t="s">
        <v>5</v>
      </c>
      <c r="C2" s="79"/>
    </row>
    <row r="3" spans="1:5">
      <c r="A3" s="27" t="s">
        <v>0</v>
      </c>
      <c r="B3" s="28"/>
      <c r="C3" s="81" t="s">
        <v>25</v>
      </c>
    </row>
    <row r="4" spans="1:5">
      <c r="A4" s="27" t="s">
        <v>6</v>
      </c>
      <c r="B4" s="28"/>
      <c r="C4" s="81"/>
      <c r="E4" s="11" t="s">
        <v>262</v>
      </c>
    </row>
    <row r="5" spans="1:5">
      <c r="A5" s="27" t="s">
        <v>1</v>
      </c>
      <c r="B5" s="26">
        <f>B3-B4</f>
        <v>0</v>
      </c>
      <c r="C5" s="81"/>
    </row>
    <row r="6" spans="1:5">
      <c r="A6" s="27" t="s">
        <v>2</v>
      </c>
      <c r="B6" s="29">
        <f>B5/1000/2</f>
        <v>0</v>
      </c>
      <c r="C6" s="81"/>
    </row>
    <row r="7" spans="1:5">
      <c r="A7" s="27" t="s">
        <v>7</v>
      </c>
      <c r="B7" s="30"/>
      <c r="C7" s="81"/>
    </row>
    <row r="8" spans="1:5">
      <c r="A8" s="27" t="s">
        <v>8</v>
      </c>
      <c r="B8" s="26">
        <f>B6-B7</f>
        <v>0</v>
      </c>
      <c r="C8" s="81"/>
    </row>
    <row r="9" spans="1:5">
      <c r="A9" s="26"/>
      <c r="B9" s="79" t="s">
        <v>4</v>
      </c>
      <c r="C9" s="79"/>
    </row>
    <row r="10" spans="1:5">
      <c r="A10" s="26" t="s">
        <v>9</v>
      </c>
      <c r="B10" s="31"/>
      <c r="C10" s="28"/>
      <c r="D10" s="57"/>
    </row>
    <row r="11" spans="1:5">
      <c r="A11" s="27" t="s">
        <v>2</v>
      </c>
      <c r="B11" s="31" t="s">
        <v>26</v>
      </c>
      <c r="C11" s="26">
        <f>C10/10000*15/2</f>
        <v>0</v>
      </c>
    </row>
    <row r="12" spans="1:5">
      <c r="A12" s="27" t="s">
        <v>7</v>
      </c>
      <c r="B12" s="31"/>
      <c r="C12" s="30"/>
    </row>
    <row r="13" spans="1:5">
      <c r="A13" s="26" t="s">
        <v>8</v>
      </c>
      <c r="B13" s="31"/>
      <c r="C13" s="26">
        <f>C11-C12</f>
        <v>0</v>
      </c>
    </row>
    <row r="14" spans="1:5">
      <c r="A14" s="26"/>
      <c r="B14" s="31"/>
      <c r="C14" s="26"/>
    </row>
    <row r="15" spans="1:5">
      <c r="A15" s="26"/>
      <c r="B15" s="79" t="s">
        <v>23</v>
      </c>
      <c r="C15" s="79"/>
    </row>
    <row r="16" spans="1:5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1:C1"/>
    <mergeCell ref="B2:C2"/>
    <mergeCell ref="C3:C8"/>
    <mergeCell ref="B9:C9"/>
    <mergeCell ref="B15:C15"/>
    <mergeCell ref="A21:C21"/>
  </mergeCells>
  <hyperlinks>
    <hyperlink ref="E4" r:id="rId1"/>
  </hyperlinks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>
  <dimension ref="A1:F34"/>
  <sheetViews>
    <sheetView topLeftCell="A12" workbookViewId="0">
      <selection activeCell="C33" sqref="C3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5.75">
      <c r="A1" s="80" t="s">
        <v>257</v>
      </c>
      <c r="B1" s="80"/>
      <c r="C1" s="80"/>
    </row>
    <row r="2" spans="1:6">
      <c r="A2" s="26"/>
      <c r="B2" s="79" t="s">
        <v>5</v>
      </c>
      <c r="C2" s="79"/>
    </row>
    <row r="3" spans="1:6">
      <c r="A3" s="27" t="s">
        <v>0</v>
      </c>
      <c r="B3" s="28">
        <v>2975143095</v>
      </c>
      <c r="C3" s="81" t="s">
        <v>25</v>
      </c>
    </row>
    <row r="4" spans="1:6">
      <c r="A4" s="27" t="s">
        <v>6</v>
      </c>
      <c r="B4" s="28">
        <v>294840000</v>
      </c>
      <c r="C4" s="81"/>
      <c r="F4" s="11" t="s">
        <v>263</v>
      </c>
    </row>
    <row r="5" spans="1:6">
      <c r="A5" s="27" t="s">
        <v>1</v>
      </c>
      <c r="B5" s="26">
        <f>B3-B4</f>
        <v>2680303095</v>
      </c>
      <c r="C5" s="81"/>
    </row>
    <row r="6" spans="1:6">
      <c r="A6" s="27" t="s">
        <v>2</v>
      </c>
      <c r="B6" s="29">
        <f>B5/1000/2</f>
        <v>1340151.5475000001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1340151.5475000001</v>
      </c>
      <c r="C8" s="81"/>
    </row>
    <row r="9" spans="1:6">
      <c r="A9" s="26"/>
      <c r="B9" s="79" t="s">
        <v>4</v>
      </c>
      <c r="C9" s="79"/>
    </row>
    <row r="10" spans="1:6">
      <c r="A10" s="26" t="s">
        <v>9</v>
      </c>
      <c r="B10" s="31"/>
      <c r="C10" s="28">
        <v>2744350850</v>
      </c>
      <c r="D10" s="57"/>
    </row>
    <row r="11" spans="1:6">
      <c r="A11" s="27" t="s">
        <v>2</v>
      </c>
      <c r="B11" s="31" t="s">
        <v>26</v>
      </c>
      <c r="C11" s="26">
        <f>C10/10000*15/2</f>
        <v>2058263.1375000002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2058263.1375000002</v>
      </c>
    </row>
    <row r="14" spans="1:6">
      <c r="A14" s="26"/>
      <c r="B14" s="31"/>
      <c r="C14" s="26"/>
    </row>
    <row r="15" spans="1:6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3398414.6850000005</v>
      </c>
      <c r="C17" s="26">
        <f>B17</f>
        <v>3398414.6850000005</v>
      </c>
    </row>
    <row r="18" spans="1:4">
      <c r="A18" s="26" t="s">
        <v>11</v>
      </c>
      <c r="B18" s="26">
        <f>B7+C12</f>
        <v>0</v>
      </c>
      <c r="C18" s="28">
        <v>2800000</v>
      </c>
      <c r="D18" s="57"/>
    </row>
    <row r="19" spans="1:4">
      <c r="A19" s="26" t="s">
        <v>12</v>
      </c>
      <c r="B19" s="26">
        <f>B17-B18</f>
        <v>3398414.6850000005</v>
      </c>
      <c r="C19" s="26">
        <f>C17-C18</f>
        <v>598414.68500000052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2744350850</v>
      </c>
      <c r="C22" s="26" t="s">
        <v>27</v>
      </c>
    </row>
    <row r="23" spans="1:4" ht="26.25">
      <c r="A23" s="27" t="s">
        <v>15</v>
      </c>
      <c r="B23" s="26">
        <f>B22/1000</f>
        <v>2744350.85</v>
      </c>
      <c r="C23" s="26" t="s">
        <v>28</v>
      </c>
    </row>
    <row r="24" spans="1:4">
      <c r="A24" s="27" t="s">
        <v>16</v>
      </c>
      <c r="B24" s="28">
        <v>2200000</v>
      </c>
      <c r="C24" s="26" t="s">
        <v>31</v>
      </c>
    </row>
    <row r="25" spans="1:4" ht="26.25">
      <c r="A25" s="27" t="s">
        <v>3</v>
      </c>
      <c r="B25" s="26">
        <f>B23-B24</f>
        <v>544350.85000000009</v>
      </c>
      <c r="C25" s="26" t="s">
        <v>186</v>
      </c>
    </row>
    <row r="26" spans="1:4" ht="26.25">
      <c r="A26" s="27" t="s">
        <v>19</v>
      </c>
      <c r="B26" s="26">
        <f>B23/5</f>
        <v>548870.17000000004</v>
      </c>
      <c r="C26" s="26" t="s">
        <v>29</v>
      </c>
    </row>
    <row r="27" spans="1:4" ht="26.25">
      <c r="A27" s="26" t="s">
        <v>20</v>
      </c>
      <c r="B27" s="26">
        <f>B23/5*4</f>
        <v>2195480.6800000002</v>
      </c>
      <c r="C27" s="26" t="s">
        <v>30</v>
      </c>
    </row>
    <row r="28" spans="1:4" ht="26.25">
      <c r="A28" s="27" t="s">
        <v>17</v>
      </c>
      <c r="B28" s="26">
        <f>B24/5</f>
        <v>440000</v>
      </c>
      <c r="C28" s="26" t="s">
        <v>29</v>
      </c>
    </row>
    <row r="29" spans="1:4" ht="26.25">
      <c r="A29" s="26" t="s">
        <v>18</v>
      </c>
      <c r="B29" s="26">
        <f>B24/5*4</f>
        <v>1760000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6142765.5350000001</v>
      </c>
      <c r="C32" s="2">
        <f>B23+C17</f>
        <v>6142765.5350000001</v>
      </c>
    </row>
    <row r="33" spans="1:3">
      <c r="A33" s="2" t="s">
        <v>89</v>
      </c>
      <c r="B33" s="10"/>
      <c r="C33" s="10"/>
    </row>
    <row r="34" spans="1:3">
      <c r="A34" s="2" t="s">
        <v>90</v>
      </c>
      <c r="B34" s="2">
        <f>B32-B33</f>
        <v>6142765.5350000001</v>
      </c>
      <c r="C34" s="2">
        <f>C32-C33</f>
        <v>6142765.5350000001</v>
      </c>
    </row>
  </sheetData>
  <mergeCells count="6">
    <mergeCell ref="A1:C1"/>
    <mergeCell ref="B2:C2"/>
    <mergeCell ref="C3:C8"/>
    <mergeCell ref="B9:C9"/>
    <mergeCell ref="B15:C15"/>
    <mergeCell ref="A21:C21"/>
  </mergeCells>
  <hyperlinks>
    <hyperlink ref="F4" r:id="rId1"/>
  </hyperlinks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H13" sqref="H1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15.75">
      <c r="A1" s="80" t="s">
        <v>257</v>
      </c>
      <c r="B1" s="80"/>
      <c r="C1" s="80"/>
    </row>
    <row r="2" spans="1:6">
      <c r="A2" s="26"/>
      <c r="B2" s="79" t="s">
        <v>5</v>
      </c>
      <c r="C2" s="79"/>
    </row>
    <row r="3" spans="1:6" ht="15.75">
      <c r="A3" s="27" t="s">
        <v>0</v>
      </c>
      <c r="B3" s="95">
        <v>3008043000</v>
      </c>
      <c r="C3" s="81" t="s">
        <v>25</v>
      </c>
    </row>
    <row r="4" spans="1:6">
      <c r="A4" s="27" t="s">
        <v>6</v>
      </c>
      <c r="B4" s="36">
        <v>1030943000</v>
      </c>
      <c r="C4" s="81"/>
      <c r="F4" t="s">
        <v>264</v>
      </c>
    </row>
    <row r="5" spans="1:6">
      <c r="A5" s="27" t="s">
        <v>1</v>
      </c>
      <c r="B5" s="26">
        <f>B3-B4</f>
        <v>1977100000</v>
      </c>
      <c r="C5" s="81"/>
    </row>
    <row r="6" spans="1:6">
      <c r="A6" s="27" t="s">
        <v>2</v>
      </c>
      <c r="B6" s="29">
        <f>B5/1000/2</f>
        <v>988550</v>
      </c>
      <c r="C6" s="81"/>
    </row>
    <row r="7" spans="1:6">
      <c r="A7" s="27" t="s">
        <v>7</v>
      </c>
      <c r="B7" s="30"/>
      <c r="C7" s="81"/>
    </row>
    <row r="8" spans="1:6">
      <c r="A8" s="27" t="s">
        <v>8</v>
      </c>
      <c r="B8" s="26">
        <f>B6-B7</f>
        <v>988550</v>
      </c>
      <c r="C8" s="81"/>
    </row>
    <row r="9" spans="1:6">
      <c r="A9" s="26"/>
      <c r="B9" s="79" t="s">
        <v>4</v>
      </c>
      <c r="C9" s="79"/>
    </row>
    <row r="10" spans="1:6" ht="15.75">
      <c r="A10" s="26" t="s">
        <v>9</v>
      </c>
      <c r="B10" s="31"/>
      <c r="C10" s="94">
        <v>3242693000</v>
      </c>
      <c r="D10" s="57"/>
    </row>
    <row r="11" spans="1:6">
      <c r="A11" s="27" t="s">
        <v>2</v>
      </c>
      <c r="B11" s="31" t="s">
        <v>26</v>
      </c>
      <c r="C11" s="26">
        <f>C10/10000*15/2</f>
        <v>2432019.75</v>
      </c>
    </row>
    <row r="12" spans="1:6">
      <c r="A12" s="27" t="s">
        <v>7</v>
      </c>
      <c r="B12" s="31"/>
      <c r="C12" s="30"/>
    </row>
    <row r="13" spans="1:6">
      <c r="A13" s="26" t="s">
        <v>8</v>
      </c>
      <c r="B13" s="31"/>
      <c r="C13" s="26">
        <f>C11-C12</f>
        <v>2432019.75</v>
      </c>
    </row>
    <row r="14" spans="1:6">
      <c r="A14" s="26"/>
      <c r="B14" s="31"/>
      <c r="C14" s="26"/>
    </row>
    <row r="15" spans="1:6">
      <c r="A15" s="26"/>
      <c r="B15" s="79" t="s">
        <v>23</v>
      </c>
      <c r="C15" s="79"/>
    </row>
    <row r="16" spans="1:6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3420569.75</v>
      </c>
      <c r="C17" s="26">
        <f>B17</f>
        <v>3420569.75</v>
      </c>
    </row>
    <row r="18" spans="1:4">
      <c r="A18" s="26" t="s">
        <v>11</v>
      </c>
      <c r="B18" s="26">
        <f>B7+C12</f>
        <v>0</v>
      </c>
      <c r="C18" s="96">
        <v>3600000</v>
      </c>
      <c r="D18" s="57"/>
    </row>
    <row r="19" spans="1:4">
      <c r="A19" s="26" t="s">
        <v>12</v>
      </c>
      <c r="B19" s="26">
        <f>B17-B18</f>
        <v>3420569.75</v>
      </c>
      <c r="C19" s="26">
        <f>C17-C18</f>
        <v>-179430.25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3242693000</v>
      </c>
      <c r="C22" s="26" t="s">
        <v>27</v>
      </c>
    </row>
    <row r="23" spans="1:4" ht="26.25">
      <c r="A23" s="27" t="s">
        <v>15</v>
      </c>
      <c r="B23" s="26">
        <f>B22/1000</f>
        <v>3242693</v>
      </c>
      <c r="C23" s="26" t="s">
        <v>28</v>
      </c>
    </row>
    <row r="24" spans="1:4">
      <c r="A24" s="27" t="s">
        <v>16</v>
      </c>
      <c r="B24" s="96">
        <v>3200000</v>
      </c>
      <c r="C24" s="26" t="s">
        <v>31</v>
      </c>
    </row>
    <row r="25" spans="1:4" ht="26.25">
      <c r="A25" s="27" t="s">
        <v>3</v>
      </c>
      <c r="B25" s="26">
        <f>B23-B24</f>
        <v>42693</v>
      </c>
      <c r="C25" s="26" t="s">
        <v>186</v>
      </c>
    </row>
    <row r="26" spans="1:4" ht="26.25">
      <c r="A26" s="27" t="s">
        <v>19</v>
      </c>
      <c r="B26" s="26">
        <f>B23/5</f>
        <v>648538.6</v>
      </c>
      <c r="C26" s="26" t="s">
        <v>29</v>
      </c>
    </row>
    <row r="27" spans="1:4" ht="26.25">
      <c r="A27" s="26" t="s">
        <v>20</v>
      </c>
      <c r="B27" s="26">
        <f>B23/5*4</f>
        <v>2594154.4</v>
      </c>
      <c r="C27" s="26" t="s">
        <v>30</v>
      </c>
    </row>
    <row r="28" spans="1:4" ht="26.25">
      <c r="A28" s="27" t="s">
        <v>17</v>
      </c>
      <c r="B28" s="26">
        <f>B24/5</f>
        <v>640000</v>
      </c>
      <c r="C28" s="26" t="s">
        <v>29</v>
      </c>
    </row>
    <row r="29" spans="1:4" ht="26.25">
      <c r="A29" s="26" t="s">
        <v>18</v>
      </c>
      <c r="B29" s="26">
        <f>B24/5*4</f>
        <v>2560000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6663262.75</v>
      </c>
      <c r="C32" s="2">
        <f>B23+C17</f>
        <v>6663262.75</v>
      </c>
    </row>
    <row r="33" spans="1:3">
      <c r="A33" s="2" t="s">
        <v>89</v>
      </c>
      <c r="B33" s="10">
        <f>B24+B18</f>
        <v>3200000</v>
      </c>
      <c r="C33" s="10">
        <f>B24+C18</f>
        <v>6800000</v>
      </c>
    </row>
    <row r="34" spans="1:3">
      <c r="A34" s="2" t="s">
        <v>90</v>
      </c>
      <c r="B34" s="2">
        <f>B32-B33</f>
        <v>3463262.75</v>
      </c>
      <c r="C34" s="2">
        <f>C32-C33</f>
        <v>-136737.25</v>
      </c>
    </row>
  </sheetData>
  <mergeCells count="6">
    <mergeCell ref="A1:C1"/>
    <mergeCell ref="B2:C2"/>
    <mergeCell ref="C3:C8"/>
    <mergeCell ref="B9:C9"/>
    <mergeCell ref="B15:C15"/>
    <mergeCell ref="A21:C21"/>
  </mergeCells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4" ht="15.75">
      <c r="A1" s="80" t="s">
        <v>257</v>
      </c>
      <c r="B1" s="80"/>
      <c r="C1" s="80"/>
    </row>
    <row r="2" spans="1:4">
      <c r="A2" s="26"/>
      <c r="B2" s="79" t="s">
        <v>5</v>
      </c>
      <c r="C2" s="79"/>
    </row>
    <row r="3" spans="1:4">
      <c r="A3" s="27" t="s">
        <v>0</v>
      </c>
      <c r="B3" s="28"/>
      <c r="C3" s="81" t="s">
        <v>25</v>
      </c>
    </row>
    <row r="4" spans="1:4">
      <c r="A4" s="27" t="s">
        <v>6</v>
      </c>
      <c r="B4" s="28"/>
      <c r="C4" s="81"/>
    </row>
    <row r="5" spans="1:4">
      <c r="A5" s="27" t="s">
        <v>1</v>
      </c>
      <c r="B5" s="26">
        <f>B3-B4</f>
        <v>0</v>
      </c>
      <c r="C5" s="81"/>
    </row>
    <row r="6" spans="1:4">
      <c r="A6" s="27" t="s">
        <v>2</v>
      </c>
      <c r="B6" s="29">
        <f>B5/1000/2</f>
        <v>0</v>
      </c>
      <c r="C6" s="81"/>
    </row>
    <row r="7" spans="1:4">
      <c r="A7" s="27" t="s">
        <v>7</v>
      </c>
      <c r="B7" s="30"/>
      <c r="C7" s="81"/>
    </row>
    <row r="8" spans="1:4">
      <c r="A8" s="27" t="s">
        <v>8</v>
      </c>
      <c r="B8" s="26">
        <f>B6-B7</f>
        <v>0</v>
      </c>
      <c r="C8" s="81"/>
    </row>
    <row r="9" spans="1:4">
      <c r="A9" s="26"/>
      <c r="B9" s="79" t="s">
        <v>4</v>
      </c>
      <c r="C9" s="79"/>
    </row>
    <row r="10" spans="1:4">
      <c r="A10" s="26" t="s">
        <v>9</v>
      </c>
      <c r="B10" s="31"/>
      <c r="C10" s="28"/>
      <c r="D10" s="57"/>
    </row>
    <row r="11" spans="1:4">
      <c r="A11" s="27" t="s">
        <v>2</v>
      </c>
      <c r="B11" s="31" t="s">
        <v>26</v>
      </c>
      <c r="C11" s="26">
        <f>C10/10000*15/2</f>
        <v>0</v>
      </c>
    </row>
    <row r="12" spans="1:4">
      <c r="A12" s="27" t="s">
        <v>7</v>
      </c>
      <c r="B12" s="31"/>
      <c r="C12" s="30"/>
    </row>
    <row r="13" spans="1:4">
      <c r="A13" s="26" t="s">
        <v>8</v>
      </c>
      <c r="B13" s="31"/>
      <c r="C13" s="26">
        <f>C11-C12</f>
        <v>0</v>
      </c>
    </row>
    <row r="14" spans="1:4">
      <c r="A14" s="26"/>
      <c r="B14" s="31"/>
      <c r="C14" s="26"/>
    </row>
    <row r="15" spans="1:4">
      <c r="A15" s="26"/>
      <c r="B15" s="79" t="s">
        <v>23</v>
      </c>
      <c r="C15" s="79"/>
    </row>
    <row r="16" spans="1:4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0</v>
      </c>
      <c r="C17" s="26">
        <f>B17</f>
        <v>0</v>
      </c>
    </row>
    <row r="18" spans="1:4">
      <c r="A18" s="26" t="s">
        <v>11</v>
      </c>
      <c r="B18" s="26">
        <f>B7+C12</f>
        <v>0</v>
      </c>
      <c r="C18" s="28"/>
      <c r="D18" s="57"/>
    </row>
    <row r="19" spans="1:4">
      <c r="A19" s="26" t="s">
        <v>12</v>
      </c>
      <c r="B19" s="26">
        <f>B17-B18</f>
        <v>0</v>
      </c>
      <c r="C19" s="26">
        <f>C17-C18</f>
        <v>0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0</v>
      </c>
      <c r="C22" s="26" t="s">
        <v>27</v>
      </c>
    </row>
    <row r="23" spans="1:4" ht="26.25">
      <c r="A23" s="27" t="s">
        <v>15</v>
      </c>
      <c r="B23" s="26">
        <f>B22/1000</f>
        <v>0</v>
      </c>
      <c r="C23" s="26" t="s">
        <v>28</v>
      </c>
    </row>
    <row r="24" spans="1:4">
      <c r="A24" s="27" t="s">
        <v>16</v>
      </c>
      <c r="B24" s="28"/>
      <c r="C24" s="26" t="s">
        <v>31</v>
      </c>
    </row>
    <row r="25" spans="1:4" ht="26.25">
      <c r="A25" s="27" t="s">
        <v>3</v>
      </c>
      <c r="B25" s="26">
        <f>B23-B24</f>
        <v>0</v>
      </c>
      <c r="C25" s="26" t="s">
        <v>186</v>
      </c>
    </row>
    <row r="26" spans="1:4" ht="26.25">
      <c r="A26" s="27" t="s">
        <v>19</v>
      </c>
      <c r="B26" s="26">
        <f>B23/5</f>
        <v>0</v>
      </c>
      <c r="C26" s="26" t="s">
        <v>29</v>
      </c>
    </row>
    <row r="27" spans="1:4" ht="26.25">
      <c r="A27" s="26" t="s">
        <v>20</v>
      </c>
      <c r="B27" s="26">
        <f>B23/5*4</f>
        <v>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0</v>
      </c>
      <c r="C32" s="2">
        <f>B23+C17</f>
        <v>0</v>
      </c>
    </row>
    <row r="33" spans="1:3">
      <c r="A33" s="2" t="s">
        <v>89</v>
      </c>
      <c r="B33" s="10">
        <f>B24+B18</f>
        <v>0</v>
      </c>
      <c r="C33" s="10">
        <f>B24+C18</f>
        <v>0</v>
      </c>
    </row>
    <row r="34" spans="1:3">
      <c r="A34" s="2" t="s">
        <v>90</v>
      </c>
      <c r="B34" s="2">
        <f>B32-B33</f>
        <v>0</v>
      </c>
      <c r="C34" s="2">
        <f>C32-C33</f>
        <v>0</v>
      </c>
    </row>
  </sheetData>
  <mergeCells count="6">
    <mergeCell ref="A1:C1"/>
    <mergeCell ref="B2:C2"/>
    <mergeCell ref="C3:C8"/>
    <mergeCell ref="B9:C9"/>
    <mergeCell ref="B15:C15"/>
    <mergeCell ref="A21:C21"/>
  </mergeCells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11" t="s">
        <v>81</v>
      </c>
    </row>
    <row r="4" spans="1:6" ht="30">
      <c r="A4" s="1" t="s">
        <v>6</v>
      </c>
      <c r="B4" s="7"/>
      <c r="C4" s="78"/>
      <c r="F4" t="s">
        <v>80</v>
      </c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F16" sqref="F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11" t="s">
        <v>82</v>
      </c>
    </row>
    <row r="4" spans="1:6" ht="30">
      <c r="A4" s="1" t="s">
        <v>6</v>
      </c>
      <c r="B4" s="7"/>
      <c r="C4" s="78"/>
      <c r="F4" t="s">
        <v>80</v>
      </c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9"/>
  <sheetViews>
    <sheetView topLeftCell="A7" workbookViewId="0">
      <selection activeCell="F4" sqref="F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21">
        <v>743933000</v>
      </c>
      <c r="C3" s="78" t="s">
        <v>25</v>
      </c>
      <c r="F3" s="11"/>
    </row>
    <row r="4" spans="1:6" ht="30">
      <c r="A4" s="1" t="s">
        <v>6</v>
      </c>
      <c r="B4" s="22">
        <v>150098000</v>
      </c>
      <c r="C4" s="78"/>
      <c r="F4" s="11" t="s">
        <v>83</v>
      </c>
    </row>
    <row r="5" spans="1:6">
      <c r="A5" s="1" t="s">
        <v>1</v>
      </c>
      <c r="B5" s="3">
        <f>B3-B4</f>
        <v>593835000</v>
      </c>
      <c r="C5" s="78"/>
    </row>
    <row r="6" spans="1:6">
      <c r="A6" s="1" t="s">
        <v>2</v>
      </c>
      <c r="B6" s="8">
        <f>B5/1000/2</f>
        <v>296917.5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296917.5</v>
      </c>
      <c r="C8" s="78"/>
    </row>
    <row r="9" spans="1:6" ht="30" customHeight="1">
      <c r="A9" s="3"/>
      <c r="B9" s="77" t="s">
        <v>4</v>
      </c>
      <c r="C9" s="77"/>
    </row>
    <row r="10" spans="1:6" ht="15.75">
      <c r="A10" s="3" t="s">
        <v>9</v>
      </c>
      <c r="B10" s="5"/>
      <c r="C10" s="23">
        <v>743933000</v>
      </c>
    </row>
    <row r="11" spans="1:6" ht="30.75" thickBot="1">
      <c r="A11" s="1" t="s">
        <v>2</v>
      </c>
      <c r="B11" s="5" t="s">
        <v>26</v>
      </c>
      <c r="C11" s="3">
        <f>C10/10000*15/2</f>
        <v>557949.75</v>
      </c>
      <c r="F11" s="24" t="s">
        <v>84</v>
      </c>
    </row>
    <row r="12" spans="1:6" ht="30">
      <c r="A12" s="1" t="s">
        <v>7</v>
      </c>
      <c r="B12" s="5"/>
      <c r="C12" s="9"/>
      <c r="F12" s="25" t="s">
        <v>85</v>
      </c>
    </row>
    <row r="13" spans="1:6">
      <c r="A13" s="3" t="s">
        <v>8</v>
      </c>
      <c r="B13" s="5"/>
      <c r="C13" s="3">
        <f>C11-C12</f>
        <v>557949.75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854867.25</v>
      </c>
      <c r="C17" s="3">
        <f>B17</f>
        <v>854867.25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854867.25</v>
      </c>
      <c r="C19" s="3">
        <f>C17-C18</f>
        <v>854867.25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743933000</v>
      </c>
      <c r="C22" s="6" t="s">
        <v>27</v>
      </c>
    </row>
    <row r="23" spans="1:3" ht="30">
      <c r="A23" s="1" t="s">
        <v>15</v>
      </c>
      <c r="B23" s="3">
        <f>B22/1000</f>
        <v>743933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743933</v>
      </c>
      <c r="C25" s="6" t="s">
        <v>32</v>
      </c>
    </row>
    <row r="26" spans="1:3" ht="31.5" customHeight="1">
      <c r="A26" s="1" t="s">
        <v>19</v>
      </c>
      <c r="B26" s="3">
        <f>B23/5</f>
        <v>148786.6</v>
      </c>
      <c r="C26" s="6" t="s">
        <v>29</v>
      </c>
    </row>
    <row r="27" spans="1:3" ht="30" customHeight="1">
      <c r="A27" s="3" t="s">
        <v>20</v>
      </c>
      <c r="B27" s="3">
        <f>B23/5*4</f>
        <v>595146.4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"/>
  <sheetViews>
    <sheetView topLeftCell="A15" workbookViewId="0">
      <selection activeCell="H14" sqref="H1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>
        <v>4844941000</v>
      </c>
      <c r="C3" s="78" t="s">
        <v>25</v>
      </c>
    </row>
    <row r="4" spans="1:6" ht="30">
      <c r="A4" s="1" t="s">
        <v>6</v>
      </c>
      <c r="B4" s="7">
        <v>491920000</v>
      </c>
      <c r="C4" s="78"/>
    </row>
    <row r="5" spans="1:6">
      <c r="A5" s="1" t="s">
        <v>1</v>
      </c>
      <c r="B5" s="3">
        <f>B3-B4</f>
        <v>4353021000</v>
      </c>
      <c r="C5" s="78"/>
    </row>
    <row r="6" spans="1:6">
      <c r="A6" s="1" t="s">
        <v>2</v>
      </c>
      <c r="B6" s="8">
        <f>B5/1000/2</f>
        <v>2176510.5</v>
      </c>
      <c r="C6" s="78"/>
    </row>
    <row r="7" spans="1:6" ht="30">
      <c r="A7" s="1" t="s">
        <v>7</v>
      </c>
      <c r="B7" s="9"/>
      <c r="C7" s="78"/>
      <c r="F7" s="11" t="s">
        <v>35</v>
      </c>
    </row>
    <row r="8" spans="1:6">
      <c r="A8" s="1" t="s">
        <v>8</v>
      </c>
      <c r="B8" s="3">
        <f>B6-B7</f>
        <v>2176510.5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>
        <v>5051059000</v>
      </c>
    </row>
    <row r="11" spans="1:6" ht="30">
      <c r="A11" s="1" t="s">
        <v>2</v>
      </c>
      <c r="B11" s="5" t="s">
        <v>26</v>
      </c>
      <c r="C11" s="3">
        <f>C10/10000*15/2</f>
        <v>3788294.25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3788294.25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5964804.75</v>
      </c>
      <c r="C17" s="3">
        <f>B17</f>
        <v>5964804.75</v>
      </c>
    </row>
    <row r="18" spans="1:3">
      <c r="A18" s="3" t="s">
        <v>11</v>
      </c>
      <c r="B18" s="3">
        <f>B7+C12</f>
        <v>0</v>
      </c>
      <c r="C18" s="7">
        <v>4940000</v>
      </c>
    </row>
    <row r="19" spans="1:3">
      <c r="A19" s="3" t="s">
        <v>12</v>
      </c>
      <c r="B19" s="3">
        <f>B17-B18</f>
        <v>5964804.75</v>
      </c>
      <c r="C19" s="3">
        <f>C17-C18</f>
        <v>1024804.75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5051059000</v>
      </c>
      <c r="C22" s="6" t="s">
        <v>27</v>
      </c>
    </row>
    <row r="23" spans="1:3" ht="30">
      <c r="A23" s="1" t="s">
        <v>15</v>
      </c>
      <c r="B23" s="3">
        <f>B22/1000</f>
        <v>5051059</v>
      </c>
      <c r="C23" s="6" t="s">
        <v>28</v>
      </c>
    </row>
    <row r="24" spans="1:3" ht="30">
      <c r="A24" s="1" t="s">
        <v>16</v>
      </c>
      <c r="B24" s="7">
        <v>3900000</v>
      </c>
      <c r="C24" s="6" t="s">
        <v>31</v>
      </c>
    </row>
    <row r="25" spans="1:3" ht="24.75">
      <c r="A25" s="1" t="s">
        <v>3</v>
      </c>
      <c r="B25" s="3">
        <f>B23-B24</f>
        <v>1151059</v>
      </c>
      <c r="C25" s="6" t="s">
        <v>32</v>
      </c>
    </row>
    <row r="26" spans="1:3" ht="31.5" customHeight="1">
      <c r="A26" s="1" t="s">
        <v>19</v>
      </c>
      <c r="B26" s="3">
        <f>B23/5</f>
        <v>1010211.8</v>
      </c>
      <c r="C26" s="6" t="s">
        <v>29</v>
      </c>
    </row>
    <row r="27" spans="1:3" ht="30" customHeight="1">
      <c r="A27" s="3" t="s">
        <v>20</v>
      </c>
      <c r="B27" s="3">
        <f>B23/5*4</f>
        <v>4040847.2</v>
      </c>
      <c r="C27" s="6" t="s">
        <v>30</v>
      </c>
    </row>
    <row r="28" spans="1:3" ht="27" customHeight="1">
      <c r="A28" s="1" t="s">
        <v>17</v>
      </c>
      <c r="B28" s="2">
        <f>B24/5</f>
        <v>780000</v>
      </c>
      <c r="C28" s="6" t="s">
        <v>29</v>
      </c>
    </row>
    <row r="29" spans="1:3" ht="31.5" customHeight="1">
      <c r="A29" s="3" t="s">
        <v>18</v>
      </c>
      <c r="B29" s="2">
        <f>B24/5*4</f>
        <v>3120000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7" r:id="rId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4"/>
  <sheetViews>
    <sheetView topLeftCell="A17" workbookViewId="0">
      <selection activeCell="G36" sqref="G3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7" ht="18" customHeight="1">
      <c r="A1" s="80" t="s">
        <v>24</v>
      </c>
      <c r="B1" s="80"/>
      <c r="C1" s="80"/>
    </row>
    <row r="2" spans="1:7" ht="27" customHeight="1">
      <c r="A2" s="26"/>
      <c r="B2" s="79" t="s">
        <v>5</v>
      </c>
      <c r="C2" s="79"/>
    </row>
    <row r="3" spans="1:7" ht="30" customHeight="1">
      <c r="A3" s="27" t="s">
        <v>0</v>
      </c>
      <c r="B3" s="10">
        <v>1525459262.48</v>
      </c>
      <c r="C3" s="81" t="s">
        <v>25</v>
      </c>
      <c r="G3" s="11" t="s">
        <v>34</v>
      </c>
    </row>
    <row r="4" spans="1:7" ht="36.75" customHeight="1">
      <c r="A4" s="27" t="s">
        <v>6</v>
      </c>
      <c r="B4" s="7">
        <v>112000000</v>
      </c>
      <c r="C4" s="81"/>
      <c r="G4" s="2" t="s">
        <v>33</v>
      </c>
    </row>
    <row r="5" spans="1:7">
      <c r="A5" s="27" t="s">
        <v>1</v>
      </c>
      <c r="B5" s="26">
        <f>B3-B4</f>
        <v>1413459262.48</v>
      </c>
      <c r="C5" s="81"/>
    </row>
    <row r="6" spans="1:7">
      <c r="A6" s="27" t="s">
        <v>2</v>
      </c>
      <c r="B6" s="29">
        <f>B5/1000/2</f>
        <v>706729.63124000002</v>
      </c>
      <c r="C6" s="81"/>
    </row>
    <row r="7" spans="1:7">
      <c r="A7" s="27" t="s">
        <v>7</v>
      </c>
      <c r="B7" s="30"/>
      <c r="C7" s="81"/>
    </row>
    <row r="8" spans="1:7">
      <c r="A8" s="27" t="s">
        <v>8</v>
      </c>
      <c r="B8" s="26">
        <f>B6-B7</f>
        <v>706729.63124000002</v>
      </c>
      <c r="C8" s="81"/>
    </row>
    <row r="9" spans="1:7" ht="27" customHeight="1">
      <c r="A9" s="26"/>
      <c r="B9" s="79" t="s">
        <v>4</v>
      </c>
      <c r="C9" s="79"/>
    </row>
    <row r="10" spans="1:7">
      <c r="A10" s="26" t="s">
        <v>9</v>
      </c>
      <c r="B10" s="31"/>
      <c r="C10" s="7">
        <v>1473500000</v>
      </c>
    </row>
    <row r="11" spans="1:7">
      <c r="A11" s="27" t="s">
        <v>2</v>
      </c>
      <c r="B11" s="31" t="s">
        <v>26</v>
      </c>
      <c r="C11" s="26">
        <f>C10/10000*15/2</f>
        <v>1105125</v>
      </c>
    </row>
    <row r="12" spans="1:7">
      <c r="A12" s="27" t="s">
        <v>7</v>
      </c>
      <c r="B12" s="31"/>
      <c r="C12" s="30"/>
    </row>
    <row r="13" spans="1:7">
      <c r="A13" s="26" t="s">
        <v>8</v>
      </c>
      <c r="B13" s="31"/>
      <c r="C13" s="26">
        <f>C11-C12</f>
        <v>1105125</v>
      </c>
    </row>
    <row r="14" spans="1:7">
      <c r="A14" s="26"/>
      <c r="B14" s="31"/>
      <c r="C14" s="26"/>
    </row>
    <row r="15" spans="1:7" ht="20.25" customHeight="1">
      <c r="A15" s="26"/>
      <c r="B15" s="79" t="s">
        <v>23</v>
      </c>
      <c r="C15" s="79"/>
    </row>
    <row r="16" spans="1:7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1811854.63124</v>
      </c>
      <c r="C17" s="26">
        <f>B17</f>
        <v>1811854.63124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1811854.63124</v>
      </c>
      <c r="C19" s="26">
        <f>C17-C18</f>
        <v>1811854.63124</v>
      </c>
    </row>
    <row r="20" spans="1:3">
      <c r="A20" s="26"/>
      <c r="B20" s="26"/>
      <c r="C20" s="26"/>
    </row>
    <row r="21" spans="1:3" ht="19.5" customHeight="1">
      <c r="A21" s="79" t="s">
        <v>13</v>
      </c>
      <c r="B21" s="79"/>
      <c r="C21" s="79"/>
    </row>
    <row r="22" spans="1:3">
      <c r="A22" s="26" t="s">
        <v>14</v>
      </c>
      <c r="B22" s="26">
        <f>C10</f>
        <v>1473500000</v>
      </c>
      <c r="C22" s="26" t="s">
        <v>27</v>
      </c>
    </row>
    <row r="23" spans="1:3" ht="26.25">
      <c r="A23" s="27" t="s">
        <v>15</v>
      </c>
      <c r="B23" s="26">
        <f>B22/1000</f>
        <v>1473500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1473500</v>
      </c>
      <c r="C25" s="26" t="s">
        <v>32</v>
      </c>
    </row>
    <row r="26" spans="1:3" ht="31.5" customHeight="1">
      <c r="A26" s="27" t="s">
        <v>19</v>
      </c>
      <c r="B26" s="26">
        <f>B23/5</f>
        <v>294700</v>
      </c>
      <c r="C26" s="26" t="s">
        <v>29</v>
      </c>
    </row>
    <row r="27" spans="1:3" ht="30" customHeight="1">
      <c r="A27" s="26" t="s">
        <v>20</v>
      </c>
      <c r="B27" s="26">
        <f>B23/5*4</f>
        <v>1178800</v>
      </c>
      <c r="C27" s="26" t="s">
        <v>30</v>
      </c>
    </row>
    <row r="28" spans="1:3" ht="27" customHeight="1">
      <c r="A28" s="27" t="s">
        <v>17</v>
      </c>
      <c r="B28" s="26">
        <f>B24/5</f>
        <v>0</v>
      </c>
      <c r="C28" s="26" t="s">
        <v>29</v>
      </c>
    </row>
    <row r="29" spans="1:3" ht="31.5" customHeight="1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3285354.63124</v>
      </c>
    </row>
    <row r="33" spans="1:3">
      <c r="A33" s="2" t="s">
        <v>89</v>
      </c>
      <c r="B33" s="33"/>
      <c r="C33" s="10">
        <v>1088000</v>
      </c>
    </row>
    <row r="34" spans="1:3">
      <c r="A34" s="2" t="s">
        <v>90</v>
      </c>
      <c r="C34" s="2">
        <f>C32-C33</f>
        <v>2197354.63124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4"/>
  <sheetViews>
    <sheetView topLeftCell="A15" workbookViewId="0">
      <selection activeCell="A15"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7" ht="18" customHeight="1">
      <c r="A1" s="80" t="s">
        <v>24</v>
      </c>
      <c r="B1" s="80"/>
      <c r="C1" s="80"/>
    </row>
    <row r="2" spans="1:7" ht="27" customHeight="1">
      <c r="A2" s="26"/>
      <c r="B2" s="79" t="s">
        <v>5</v>
      </c>
      <c r="C2" s="79"/>
    </row>
    <row r="3" spans="1:7" ht="30" customHeight="1">
      <c r="A3" s="27" t="s">
        <v>0</v>
      </c>
      <c r="B3" s="7">
        <v>992169000</v>
      </c>
      <c r="C3" s="81" t="s">
        <v>25</v>
      </c>
      <c r="G3" s="11"/>
    </row>
    <row r="4" spans="1:7" ht="36.75" customHeight="1">
      <c r="A4" s="27" t="s">
        <v>6</v>
      </c>
      <c r="B4" s="7">
        <v>74400000</v>
      </c>
      <c r="C4" s="81"/>
      <c r="G4" s="11" t="s">
        <v>39</v>
      </c>
    </row>
    <row r="5" spans="1:7" ht="45">
      <c r="A5" s="27" t="s">
        <v>1</v>
      </c>
      <c r="B5" s="26">
        <f>B3-B4</f>
        <v>917769000</v>
      </c>
      <c r="C5" s="81"/>
      <c r="G5" s="2" t="s">
        <v>40</v>
      </c>
    </row>
    <row r="6" spans="1:7">
      <c r="A6" s="27" t="s">
        <v>2</v>
      </c>
      <c r="B6" s="29">
        <f>B5/1000/2</f>
        <v>458884.5</v>
      </c>
      <c r="C6" s="81"/>
    </row>
    <row r="7" spans="1:7">
      <c r="A7" s="27" t="s">
        <v>7</v>
      </c>
      <c r="B7" s="30"/>
      <c r="C7" s="81"/>
    </row>
    <row r="8" spans="1:7">
      <c r="A8" s="27" t="s">
        <v>8</v>
      </c>
      <c r="B8" s="26">
        <f>B6-B7</f>
        <v>458884.5</v>
      </c>
      <c r="C8" s="81"/>
    </row>
    <row r="9" spans="1:7" ht="27" customHeight="1">
      <c r="A9" s="26"/>
      <c r="B9" s="79" t="s">
        <v>4</v>
      </c>
      <c r="C9" s="79"/>
    </row>
    <row r="10" spans="1:7">
      <c r="A10" s="26" t="s">
        <v>9</v>
      </c>
      <c r="B10" s="31"/>
      <c r="C10" s="7">
        <v>992169000</v>
      </c>
    </row>
    <row r="11" spans="1:7">
      <c r="A11" s="27" t="s">
        <v>2</v>
      </c>
      <c r="B11" s="31" t="s">
        <v>26</v>
      </c>
      <c r="C11" s="26">
        <f>C10/10000*15/2</f>
        <v>744126.75</v>
      </c>
    </row>
    <row r="12" spans="1:7">
      <c r="A12" s="27" t="s">
        <v>7</v>
      </c>
      <c r="B12" s="31"/>
      <c r="C12" s="30"/>
    </row>
    <row r="13" spans="1:7">
      <c r="A13" s="26" t="s">
        <v>8</v>
      </c>
      <c r="B13" s="31"/>
      <c r="C13" s="26">
        <f>C11-C12</f>
        <v>744126.75</v>
      </c>
    </row>
    <row r="14" spans="1:7">
      <c r="A14" s="26"/>
      <c r="B14" s="31"/>
      <c r="C14" s="26"/>
    </row>
    <row r="15" spans="1:7" ht="20.25" customHeight="1">
      <c r="A15" s="26"/>
      <c r="B15" s="79" t="s">
        <v>23</v>
      </c>
      <c r="C15" s="79"/>
    </row>
    <row r="16" spans="1:7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1203011.25</v>
      </c>
      <c r="C17" s="26">
        <f>B17</f>
        <v>1203011.25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1203011.25</v>
      </c>
      <c r="C19" s="26">
        <f>C17-C18</f>
        <v>1203011.25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992169000</v>
      </c>
      <c r="C22" s="26" t="s">
        <v>27</v>
      </c>
    </row>
    <row r="23" spans="1:3" ht="26.25">
      <c r="A23" s="27" t="s">
        <v>15</v>
      </c>
      <c r="B23" s="26">
        <f>B22/1000</f>
        <v>992169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992169</v>
      </c>
      <c r="C25" s="26" t="s">
        <v>32</v>
      </c>
    </row>
    <row r="26" spans="1:3" ht="26.25">
      <c r="A26" s="27" t="s">
        <v>19</v>
      </c>
      <c r="B26" s="26">
        <f>B23/5</f>
        <v>198433.8</v>
      </c>
      <c r="C26" s="26" t="s">
        <v>29</v>
      </c>
    </row>
    <row r="27" spans="1:3" ht="26.25">
      <c r="A27" s="26" t="s">
        <v>20</v>
      </c>
      <c r="B27" s="26">
        <f>B23/5*4</f>
        <v>793735.2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2195180.25</v>
      </c>
    </row>
    <row r="33" spans="1:3">
      <c r="A33" s="2" t="s">
        <v>89</v>
      </c>
      <c r="B33" s="33"/>
      <c r="C33" s="10">
        <v>2100000</v>
      </c>
    </row>
    <row r="34" spans="1:3">
      <c r="A34" s="2" t="s">
        <v>90</v>
      </c>
      <c r="C34" s="2">
        <f>C32-C33</f>
        <v>95180.25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4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activeCell="A15"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10">
        <v>833050000</v>
      </c>
      <c r="C3" s="81" t="s">
        <v>25</v>
      </c>
      <c r="G3" s="11" t="s">
        <v>41</v>
      </c>
    </row>
    <row r="4" spans="1:11" ht="36.75" customHeight="1">
      <c r="A4" s="27" t="s">
        <v>6</v>
      </c>
      <c r="B4" s="7">
        <v>125500000</v>
      </c>
      <c r="C4" s="81"/>
      <c r="G4" s="14" t="s">
        <v>42</v>
      </c>
      <c r="K4" s="15">
        <v>4000000</v>
      </c>
    </row>
    <row r="5" spans="1:11">
      <c r="A5" s="27" t="s">
        <v>1</v>
      </c>
      <c r="B5" s="26">
        <f>B3-B4</f>
        <v>707550000</v>
      </c>
      <c r="C5" s="81"/>
    </row>
    <row r="6" spans="1:11">
      <c r="A6" s="27" t="s">
        <v>2</v>
      </c>
      <c r="B6" s="29">
        <f>B5/1000/2</f>
        <v>353775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353775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833050000</v>
      </c>
    </row>
    <row r="11" spans="1:11">
      <c r="A11" s="27" t="s">
        <v>2</v>
      </c>
      <c r="B11" s="31" t="s">
        <v>26</v>
      </c>
      <c r="C11" s="26">
        <f>C10/10000*15/2</f>
        <v>624787.5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624787.5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978562.5</v>
      </c>
      <c r="C17" s="26">
        <f>B17</f>
        <v>978562.5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978562.5</v>
      </c>
      <c r="C19" s="26">
        <f>C17-C18</f>
        <v>978562.5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833050000</v>
      </c>
      <c r="C22" s="26" t="s">
        <v>27</v>
      </c>
    </row>
    <row r="23" spans="1:3" ht="26.25">
      <c r="A23" s="27" t="s">
        <v>15</v>
      </c>
      <c r="B23" s="26">
        <f>B22/1000</f>
        <v>833050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833050</v>
      </c>
      <c r="C25" s="26" t="s">
        <v>32</v>
      </c>
    </row>
    <row r="26" spans="1:3" ht="26.25">
      <c r="A26" s="27" t="s">
        <v>19</v>
      </c>
      <c r="B26" s="26">
        <f>B23/5</f>
        <v>166610</v>
      </c>
      <c r="C26" s="26" t="s">
        <v>29</v>
      </c>
    </row>
    <row r="27" spans="1:3" ht="26.25">
      <c r="A27" s="26" t="s">
        <v>20</v>
      </c>
      <c r="B27" s="26">
        <f>B23/5*4</f>
        <v>666440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1811612.5</v>
      </c>
    </row>
    <row r="33" spans="1:3">
      <c r="A33" s="2" t="s">
        <v>89</v>
      </c>
      <c r="B33" s="33"/>
      <c r="C33" s="10">
        <v>4000000</v>
      </c>
    </row>
    <row r="34" spans="1:3">
      <c r="A34" s="2" t="s">
        <v>90</v>
      </c>
      <c r="C34" s="2">
        <f>C32-C33</f>
        <v>-2188387.5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activeCell="G30" sqref="G30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795778000</v>
      </c>
      <c r="C3" s="81" t="s">
        <v>25</v>
      </c>
      <c r="G3" s="11" t="s">
        <v>44</v>
      </c>
    </row>
    <row r="4" spans="1:11" ht="36.75" customHeight="1">
      <c r="A4" s="27" t="s">
        <v>6</v>
      </c>
      <c r="B4" s="7">
        <v>150000000</v>
      </c>
      <c r="C4" s="81"/>
      <c r="G4" s="2" t="s">
        <v>45</v>
      </c>
      <c r="H4" s="2">
        <v>1000000</v>
      </c>
      <c r="K4" s="15"/>
    </row>
    <row r="5" spans="1:11">
      <c r="A5" s="27" t="s">
        <v>1</v>
      </c>
      <c r="B5" s="26">
        <f>B3-B4</f>
        <v>645778000</v>
      </c>
      <c r="C5" s="81"/>
    </row>
    <row r="6" spans="1:11">
      <c r="A6" s="27" t="s">
        <v>2</v>
      </c>
      <c r="B6" s="29">
        <f>B5/1000/2</f>
        <v>322889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322889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774778000</v>
      </c>
    </row>
    <row r="11" spans="1:11">
      <c r="A11" s="27" t="s">
        <v>2</v>
      </c>
      <c r="B11" s="31" t="s">
        <v>26</v>
      </c>
      <c r="C11" s="26">
        <f>C10/10000*15/2</f>
        <v>581083.5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581083.5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903972.5</v>
      </c>
      <c r="C17" s="26">
        <f>B17</f>
        <v>903972.5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903972.5</v>
      </c>
      <c r="C19" s="26">
        <f>C17-C18</f>
        <v>903972.5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774778000</v>
      </c>
      <c r="C22" s="26" t="s">
        <v>27</v>
      </c>
    </row>
    <row r="23" spans="1:3" ht="26.25">
      <c r="A23" s="27" t="s">
        <v>15</v>
      </c>
      <c r="B23" s="26">
        <f>B22/1000</f>
        <v>774778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774778</v>
      </c>
      <c r="C25" s="26" t="s">
        <v>32</v>
      </c>
    </row>
    <row r="26" spans="1:3" ht="26.25">
      <c r="A26" s="27" t="s">
        <v>19</v>
      </c>
      <c r="B26" s="26">
        <f>B23/5</f>
        <v>154955.6</v>
      </c>
      <c r="C26" s="26" t="s">
        <v>29</v>
      </c>
    </row>
    <row r="27" spans="1:3" ht="26.25">
      <c r="A27" s="26" t="s">
        <v>20</v>
      </c>
      <c r="B27" s="26">
        <f>B23/5*4</f>
        <v>619822.4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1678750.5</v>
      </c>
    </row>
    <row r="33" spans="1:3">
      <c r="A33" s="2" t="s">
        <v>89</v>
      </c>
      <c r="B33" s="33"/>
      <c r="C33" s="10">
        <v>1000000</v>
      </c>
    </row>
    <row r="34" spans="1:3">
      <c r="A34" s="2" t="s">
        <v>90</v>
      </c>
      <c r="C34" s="2">
        <f>C32-C33</f>
        <v>678750.5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4"/>
  <sheetViews>
    <sheetView topLeftCell="A13" workbookViewId="0">
      <selection activeCell="K9" sqref="K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8" width="12.7109375" style="2" bestFit="1" customWidth="1"/>
    <col min="9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2204792252</v>
      </c>
      <c r="C3" s="81" t="s">
        <v>25</v>
      </c>
      <c r="G3" s="11" t="s">
        <v>46</v>
      </c>
    </row>
    <row r="4" spans="1:11" ht="36.75" customHeight="1">
      <c r="A4" s="27" t="s">
        <v>6</v>
      </c>
      <c r="B4" s="7">
        <v>310182566</v>
      </c>
      <c r="C4" s="81"/>
      <c r="G4" s="2" t="s">
        <v>47</v>
      </c>
      <c r="H4" s="2">
        <v>2160692252</v>
      </c>
      <c r="K4" s="15"/>
    </row>
    <row r="5" spans="1:11">
      <c r="A5" s="27" t="s">
        <v>1</v>
      </c>
      <c r="B5" s="26">
        <f>B3-B4</f>
        <v>1894609686</v>
      </c>
      <c r="C5" s="81"/>
      <c r="G5" s="2" t="s">
        <v>48</v>
      </c>
      <c r="H5" s="8">
        <v>1971624742</v>
      </c>
    </row>
    <row r="6" spans="1:11">
      <c r="A6" s="27" t="s">
        <v>2</v>
      </c>
      <c r="B6" s="29">
        <f>B5/1000/2</f>
        <v>947304.84299999999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947304.84299999999</v>
      </c>
      <c r="C8" s="81"/>
    </row>
    <row r="9" spans="1:11" ht="27" customHeight="1">
      <c r="A9" s="26"/>
      <c r="B9" s="79" t="s">
        <v>4</v>
      </c>
      <c r="C9" s="79"/>
      <c r="G9" s="2" t="s">
        <v>49</v>
      </c>
      <c r="H9" s="2">
        <v>2000000</v>
      </c>
    </row>
    <row r="10" spans="1:11">
      <c r="A10" s="26" t="s">
        <v>9</v>
      </c>
      <c r="B10" s="31"/>
      <c r="C10" s="7">
        <v>1971624742</v>
      </c>
    </row>
    <row r="11" spans="1:11">
      <c r="A11" s="27" t="s">
        <v>2</v>
      </c>
      <c r="B11" s="31" t="s">
        <v>26</v>
      </c>
      <c r="C11" s="26">
        <f>C10/10000*15/2</f>
        <v>1478718.5564999999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1478718.5564999999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2426023.3994999998</v>
      </c>
      <c r="C17" s="26">
        <f>B17</f>
        <v>2426023.3994999998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2426023.3994999998</v>
      </c>
      <c r="C19" s="26">
        <f>C17-C18</f>
        <v>2426023.3994999998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1971624742</v>
      </c>
      <c r="C22" s="26" t="s">
        <v>27</v>
      </c>
    </row>
    <row r="23" spans="1:3" ht="26.25">
      <c r="A23" s="27" t="s">
        <v>15</v>
      </c>
      <c r="B23" s="26">
        <f>B22/1000</f>
        <v>1971624.7420000001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1971624.7420000001</v>
      </c>
      <c r="C25" s="26" t="s">
        <v>32</v>
      </c>
    </row>
    <row r="26" spans="1:3" ht="26.25">
      <c r="A26" s="27" t="s">
        <v>19</v>
      </c>
      <c r="B26" s="26">
        <f>B23/5</f>
        <v>394324.94839999999</v>
      </c>
      <c r="C26" s="26" t="s">
        <v>29</v>
      </c>
    </row>
    <row r="27" spans="1:3" ht="26.25">
      <c r="A27" s="26" t="s">
        <v>20</v>
      </c>
      <c r="B27" s="26">
        <f>B23/5*4</f>
        <v>1577299.7936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4397648.1414999999</v>
      </c>
    </row>
    <row r="33" spans="1:3">
      <c r="A33" s="2" t="s">
        <v>89</v>
      </c>
      <c r="B33" s="33"/>
      <c r="C33" s="10">
        <v>2000000</v>
      </c>
    </row>
    <row r="34" spans="1:3">
      <c r="A34" s="2" t="s">
        <v>90</v>
      </c>
      <c r="C34" s="2">
        <f>C32-C33</f>
        <v>2397648.1414999999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activeCell="G30" sqref="G30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1176415881</v>
      </c>
      <c r="C3" s="81" t="s">
        <v>25</v>
      </c>
      <c r="G3" s="2" t="s">
        <v>59</v>
      </c>
    </row>
    <row r="4" spans="1:11" ht="36.75" customHeight="1">
      <c r="A4" s="27" t="s">
        <v>6</v>
      </c>
      <c r="B4" s="7">
        <v>203000000</v>
      </c>
      <c r="C4" s="81"/>
      <c r="G4" s="2" t="s">
        <v>58</v>
      </c>
      <c r="K4" s="15"/>
    </row>
    <row r="5" spans="1:11">
      <c r="A5" s="27" t="s">
        <v>1</v>
      </c>
      <c r="B5" s="26">
        <f>B3-B4</f>
        <v>973415881</v>
      </c>
      <c r="C5" s="81"/>
    </row>
    <row r="6" spans="1:11">
      <c r="A6" s="27" t="s">
        <v>2</v>
      </c>
      <c r="B6" s="29">
        <f>B5/1000/2</f>
        <v>486707.94050000003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486707.94050000003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1171715881</v>
      </c>
    </row>
    <row r="11" spans="1:11">
      <c r="A11" s="27" t="s">
        <v>2</v>
      </c>
      <c r="B11" s="31" t="s">
        <v>26</v>
      </c>
      <c r="C11" s="26">
        <f>C10/10000*15/2</f>
        <v>878786.91074999992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878786.91074999992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1365494.8512499998</v>
      </c>
      <c r="C17" s="26">
        <f>B17</f>
        <v>1365494.8512499998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1365494.8512499998</v>
      </c>
      <c r="C19" s="26">
        <f>C17-C18</f>
        <v>1365494.8512499998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1171715881</v>
      </c>
      <c r="C22" s="26" t="s">
        <v>27</v>
      </c>
    </row>
    <row r="23" spans="1:3" ht="26.25">
      <c r="A23" s="27" t="s">
        <v>15</v>
      </c>
      <c r="B23" s="26">
        <f>B22/1000</f>
        <v>1171715.8810000001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1171715.8810000001</v>
      </c>
      <c r="C25" s="26" t="s">
        <v>32</v>
      </c>
    </row>
    <row r="26" spans="1:3" ht="26.25">
      <c r="A26" s="27" t="s">
        <v>19</v>
      </c>
      <c r="B26" s="26">
        <f>B23/5</f>
        <v>234343.17620000002</v>
      </c>
      <c r="C26" s="26" t="s">
        <v>29</v>
      </c>
    </row>
    <row r="27" spans="1:3" ht="26.25">
      <c r="A27" s="26" t="s">
        <v>20</v>
      </c>
      <c r="B27" s="26">
        <f>B23/5*4</f>
        <v>937372.70480000007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2537210.7322499999</v>
      </c>
    </row>
    <row r="33" spans="1:3">
      <c r="A33" s="2" t="s">
        <v>89</v>
      </c>
      <c r="B33" s="33"/>
      <c r="C33" s="10">
        <v>940000</v>
      </c>
    </row>
    <row r="34" spans="1:3">
      <c r="A34" s="2" t="s">
        <v>90</v>
      </c>
      <c r="C34" s="2">
        <f>C32-C33</f>
        <v>1597210.7322499999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34"/>
  <sheetViews>
    <sheetView topLeftCell="A13" workbookViewId="0">
      <selection activeCell="G36" sqref="G3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8" width="10" style="2" bestFit="1" customWidth="1"/>
    <col min="9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34">
        <v>541039329</v>
      </c>
      <c r="C3" s="81" t="s">
        <v>25</v>
      </c>
      <c r="G3" s="11"/>
    </row>
    <row r="4" spans="1:11" ht="36.75" customHeight="1" thickBot="1">
      <c r="A4" s="27" t="s">
        <v>6</v>
      </c>
      <c r="B4" s="10">
        <v>179589527</v>
      </c>
      <c r="C4" s="81"/>
      <c r="G4" s="16" t="s">
        <v>63</v>
      </c>
      <c r="H4" s="17">
        <v>1300000</v>
      </c>
      <c r="K4" s="15"/>
    </row>
    <row r="5" spans="1:11" ht="25.5" thickBot="1">
      <c r="A5" s="27" t="s">
        <v>1</v>
      </c>
      <c r="B5" s="26">
        <f>B3-B4</f>
        <v>361449802</v>
      </c>
      <c r="C5" s="81"/>
      <c r="G5" s="18" t="s">
        <v>64</v>
      </c>
    </row>
    <row r="6" spans="1:11" ht="15.75" thickBot="1">
      <c r="A6" s="27" t="s">
        <v>2</v>
      </c>
      <c r="B6" s="29">
        <f>B5/1000/2</f>
        <v>180724.90100000001</v>
      </c>
      <c r="C6" s="81"/>
      <c r="G6" s="19" t="s">
        <v>65</v>
      </c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180724.90100000001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34">
        <v>541039329</v>
      </c>
    </row>
    <row r="11" spans="1:11">
      <c r="A11" s="27" t="s">
        <v>2</v>
      </c>
      <c r="B11" s="31" t="s">
        <v>26</v>
      </c>
      <c r="C11" s="26">
        <f>C10/10000*15/2</f>
        <v>405779.49674999999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405779.49674999999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586504.39775</v>
      </c>
      <c r="C17" s="26">
        <f>B17</f>
        <v>586504.39775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586504.39775</v>
      </c>
      <c r="C19" s="26">
        <f>C17-C18</f>
        <v>586504.39775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541039329</v>
      </c>
      <c r="C22" s="26" t="s">
        <v>27</v>
      </c>
    </row>
    <row r="23" spans="1:3" ht="26.25">
      <c r="A23" s="27" t="s">
        <v>15</v>
      </c>
      <c r="B23" s="26">
        <f>B22/1000</f>
        <v>541039.32900000003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541039.32900000003</v>
      </c>
      <c r="C25" s="26" t="s">
        <v>32</v>
      </c>
    </row>
    <row r="26" spans="1:3" ht="26.25">
      <c r="A26" s="27" t="s">
        <v>19</v>
      </c>
      <c r="B26" s="26">
        <f>B23/5</f>
        <v>108207.8658</v>
      </c>
      <c r="C26" s="26" t="s">
        <v>29</v>
      </c>
    </row>
    <row r="27" spans="1:3" ht="26.25">
      <c r="A27" s="26" t="s">
        <v>20</v>
      </c>
      <c r="B27" s="26">
        <f>B23/5*4</f>
        <v>432831.4632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1127543.7267499999</v>
      </c>
    </row>
    <row r="33" spans="1:3">
      <c r="A33" s="2" t="s">
        <v>89</v>
      </c>
      <c r="B33" s="33"/>
      <c r="C33" s="10">
        <v>1300000</v>
      </c>
    </row>
    <row r="34" spans="1:3">
      <c r="A34" s="2" t="s">
        <v>90</v>
      </c>
      <c r="C34" s="2">
        <f>C32-C33</f>
        <v>-172456.27325000009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activeCell="G34" sqref="G3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4639563000</v>
      </c>
      <c r="C3" s="81" t="s">
        <v>25</v>
      </c>
      <c r="G3" s="2" t="s">
        <v>67</v>
      </c>
    </row>
    <row r="4" spans="1:11" ht="36.75" customHeight="1">
      <c r="A4" s="27" t="s">
        <v>6</v>
      </c>
      <c r="B4" s="10">
        <v>432786638</v>
      </c>
      <c r="C4" s="81"/>
      <c r="G4" s="2" t="s">
        <v>68</v>
      </c>
      <c r="K4" s="15"/>
    </row>
    <row r="5" spans="1:11">
      <c r="A5" s="27" t="s">
        <v>1</v>
      </c>
      <c r="B5" s="26">
        <f>B3-B4</f>
        <v>4206776362</v>
      </c>
      <c r="C5" s="81"/>
      <c r="G5" s="2">
        <v>5000000</v>
      </c>
    </row>
    <row r="6" spans="1:11">
      <c r="A6" s="27" t="s">
        <v>2</v>
      </c>
      <c r="B6" s="29">
        <f>B5/1000/2</f>
        <v>2103388.1809999999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2103388.1809999999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4639563000</v>
      </c>
    </row>
    <row r="11" spans="1:11">
      <c r="A11" s="27" t="s">
        <v>2</v>
      </c>
      <c r="B11" s="31" t="s">
        <v>26</v>
      </c>
      <c r="C11" s="26">
        <f>C10/10000*15/2</f>
        <v>3479672.25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3479672.25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5583060.4309999999</v>
      </c>
      <c r="C17" s="26">
        <f>B17</f>
        <v>5583060.4309999999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5583060.4309999999</v>
      </c>
      <c r="C19" s="26">
        <f>C17-C18</f>
        <v>5583060.4309999999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4639563000</v>
      </c>
      <c r="C22" s="26" t="s">
        <v>27</v>
      </c>
    </row>
    <row r="23" spans="1:3" ht="26.25">
      <c r="A23" s="27" t="s">
        <v>15</v>
      </c>
      <c r="B23" s="26">
        <f>B22/1000</f>
        <v>4639563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4639563</v>
      </c>
      <c r="C25" s="26" t="s">
        <v>32</v>
      </c>
    </row>
    <row r="26" spans="1:3" ht="26.25">
      <c r="A26" s="27" t="s">
        <v>19</v>
      </c>
      <c r="B26" s="26">
        <f>B23/5</f>
        <v>927912.6</v>
      </c>
      <c r="C26" s="26" t="s">
        <v>29</v>
      </c>
    </row>
    <row r="27" spans="1:3" ht="26.25">
      <c r="A27" s="26" t="s">
        <v>20</v>
      </c>
      <c r="B27" s="26">
        <f>B23/5*4</f>
        <v>3711650.4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10222623.431</v>
      </c>
    </row>
    <row r="33" spans="1:3">
      <c r="A33" s="2" t="s">
        <v>89</v>
      </c>
      <c r="B33" s="33"/>
      <c r="C33" s="10">
        <v>5000000</v>
      </c>
    </row>
    <row r="34" spans="1:3">
      <c r="A34" s="2" t="s">
        <v>90</v>
      </c>
      <c r="C34" s="2">
        <f>C32-C33</f>
        <v>5222623.4309999999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34"/>
  <sheetViews>
    <sheetView topLeftCell="A21" workbookViewId="0">
      <selection activeCell="F31" sqref="F31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408270000</v>
      </c>
      <c r="C3" s="81" t="s">
        <v>25</v>
      </c>
      <c r="G3" s="11"/>
    </row>
    <row r="4" spans="1:11" ht="36.75" customHeight="1">
      <c r="A4" s="27" t="s">
        <v>6</v>
      </c>
      <c r="B4" s="7">
        <v>100000000</v>
      </c>
      <c r="C4" s="81"/>
      <c r="G4" s="2" t="s">
        <v>69</v>
      </c>
      <c r="K4" s="15"/>
    </row>
    <row r="5" spans="1:11">
      <c r="A5" s="27" t="s">
        <v>1</v>
      </c>
      <c r="B5" s="26">
        <f>B3-B4</f>
        <v>308270000</v>
      </c>
      <c r="C5" s="81"/>
    </row>
    <row r="6" spans="1:11">
      <c r="A6" s="27" t="s">
        <v>2</v>
      </c>
      <c r="B6" s="29">
        <f>B5/1000/2</f>
        <v>154135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154135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408270000</v>
      </c>
    </row>
    <row r="11" spans="1:11">
      <c r="A11" s="27" t="s">
        <v>2</v>
      </c>
      <c r="B11" s="31" t="s">
        <v>26</v>
      </c>
      <c r="C11" s="26">
        <f>C10/10000*15/2</f>
        <v>306202.5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306202.5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460337.5</v>
      </c>
      <c r="C17" s="26">
        <f>B17</f>
        <v>460337.5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460337.5</v>
      </c>
      <c r="C19" s="26">
        <f>C17-C18</f>
        <v>460337.5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408270000</v>
      </c>
      <c r="C22" s="26" t="s">
        <v>27</v>
      </c>
    </row>
    <row r="23" spans="1:3" ht="26.25">
      <c r="A23" s="27" t="s">
        <v>15</v>
      </c>
      <c r="B23" s="26">
        <f>B22/1000</f>
        <v>408270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408270</v>
      </c>
      <c r="C25" s="26" t="s">
        <v>32</v>
      </c>
    </row>
    <row r="26" spans="1:3" ht="26.25">
      <c r="A26" s="27" t="s">
        <v>19</v>
      </c>
      <c r="B26" s="26">
        <f>B23/5</f>
        <v>81654</v>
      </c>
      <c r="C26" s="26" t="s">
        <v>29</v>
      </c>
    </row>
    <row r="27" spans="1:3" ht="26.25">
      <c r="A27" s="26" t="s">
        <v>20</v>
      </c>
      <c r="B27" s="26">
        <f>B23/5*4</f>
        <v>326616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868607.5</v>
      </c>
    </row>
    <row r="33" spans="1:3">
      <c r="A33" s="2" t="s">
        <v>89</v>
      </c>
      <c r="B33" s="33"/>
      <c r="C33" s="10">
        <v>620000</v>
      </c>
    </row>
    <row r="34" spans="1:3">
      <c r="A34" s="2" t="s">
        <v>90</v>
      </c>
      <c r="C34" s="2">
        <f>C32-C33</f>
        <v>248607.5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370090000</v>
      </c>
      <c r="C3" s="81" t="s">
        <v>25</v>
      </c>
      <c r="G3" s="11" t="s">
        <v>75</v>
      </c>
    </row>
    <row r="4" spans="1:11" ht="36.75" customHeight="1">
      <c r="A4" s="27" t="s">
        <v>6</v>
      </c>
      <c r="B4" s="7">
        <v>137260000</v>
      </c>
      <c r="C4" s="81"/>
      <c r="G4" s="20" t="s">
        <v>76</v>
      </c>
      <c r="K4" s="15"/>
    </row>
    <row r="5" spans="1:11">
      <c r="A5" s="27" t="s">
        <v>1</v>
      </c>
      <c r="B5" s="26">
        <f>B3-B4</f>
        <v>232830000</v>
      </c>
      <c r="C5" s="81"/>
    </row>
    <row r="6" spans="1:11">
      <c r="A6" s="27" t="s">
        <v>2</v>
      </c>
      <c r="B6" s="29">
        <f>B5/1000/2</f>
        <v>116415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116415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370090000</v>
      </c>
    </row>
    <row r="11" spans="1:11">
      <c r="A11" s="27" t="s">
        <v>2</v>
      </c>
      <c r="B11" s="31" t="s">
        <v>26</v>
      </c>
      <c r="C11" s="26">
        <f>C10/10000*15/2</f>
        <v>277567.5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277567.5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393982.5</v>
      </c>
      <c r="C17" s="26">
        <f>B17</f>
        <v>393982.5</v>
      </c>
    </row>
    <row r="18" spans="1:3">
      <c r="A18" s="26" t="s">
        <v>11</v>
      </c>
      <c r="B18" s="26">
        <f>B7+C12</f>
        <v>0</v>
      </c>
      <c r="C18" s="28">
        <v>350000</v>
      </c>
    </row>
    <row r="19" spans="1:3">
      <c r="A19" s="26" t="s">
        <v>12</v>
      </c>
      <c r="B19" s="26">
        <f>B17-B18</f>
        <v>393982.5</v>
      </c>
      <c r="C19" s="26">
        <f>C17-C18</f>
        <v>43982.5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370090000</v>
      </c>
      <c r="C22" s="26" t="s">
        <v>27</v>
      </c>
    </row>
    <row r="23" spans="1:3" ht="26.25">
      <c r="A23" s="27" t="s">
        <v>15</v>
      </c>
      <c r="B23" s="26">
        <f>B22/1000</f>
        <v>370090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370090</v>
      </c>
      <c r="C25" s="26" t="s">
        <v>32</v>
      </c>
    </row>
    <row r="26" spans="1:3" ht="26.25">
      <c r="A26" s="27" t="s">
        <v>19</v>
      </c>
      <c r="B26" s="26">
        <f>B23/5</f>
        <v>74018</v>
      </c>
      <c r="C26" s="26" t="s">
        <v>29</v>
      </c>
    </row>
    <row r="27" spans="1:3" ht="26.25">
      <c r="A27" s="26" t="s">
        <v>20</v>
      </c>
      <c r="B27" s="26">
        <f>B23/5*4</f>
        <v>296072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764072.5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764072.5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topLeftCell="A13" workbookViewId="0">
      <selection activeCell="F26" sqref="F2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37.28515625" style="2" customWidth="1"/>
    <col min="7" max="16384" width="9.140625" style="2"/>
  </cols>
  <sheetData>
    <row r="1" spans="1:7" ht="24" customHeight="1">
      <c r="A1" s="77" t="s">
        <v>24</v>
      </c>
      <c r="B1" s="77"/>
      <c r="C1" s="77"/>
    </row>
    <row r="2" spans="1:7" ht="30" customHeight="1">
      <c r="B2" s="77" t="s">
        <v>5</v>
      </c>
      <c r="C2" s="77"/>
    </row>
    <row r="3" spans="1:7" ht="30" customHeight="1">
      <c r="A3" s="1" t="s">
        <v>0</v>
      </c>
      <c r="B3" s="7">
        <v>302808000</v>
      </c>
      <c r="C3" s="78" t="s">
        <v>25</v>
      </c>
      <c r="G3" s="11" t="s">
        <v>36</v>
      </c>
    </row>
    <row r="4" spans="1:7" ht="57.75" customHeight="1">
      <c r="A4" s="1" t="s">
        <v>6</v>
      </c>
      <c r="B4" s="10">
        <v>14023000</v>
      </c>
      <c r="C4" s="78"/>
      <c r="F4" s="2" t="s">
        <v>37</v>
      </c>
    </row>
    <row r="5" spans="1:7">
      <c r="A5" s="1" t="s">
        <v>1</v>
      </c>
      <c r="B5" s="3">
        <f>B3-B4</f>
        <v>288785000</v>
      </c>
      <c r="C5" s="78"/>
    </row>
    <row r="6" spans="1:7">
      <c r="A6" s="1" t="s">
        <v>2</v>
      </c>
      <c r="B6" s="8">
        <f>B5/1000/2</f>
        <v>144392.5</v>
      </c>
      <c r="C6" s="78"/>
    </row>
    <row r="7" spans="1:7" ht="30">
      <c r="A7" s="1" t="s">
        <v>7</v>
      </c>
      <c r="B7" s="9"/>
      <c r="C7" s="78"/>
    </row>
    <row r="8" spans="1:7">
      <c r="A8" s="1" t="s">
        <v>8</v>
      </c>
      <c r="B8" s="3">
        <f>B6-B7</f>
        <v>144392.5</v>
      </c>
      <c r="C8" s="78"/>
    </row>
    <row r="9" spans="1:7" ht="30" customHeight="1">
      <c r="A9" s="3"/>
      <c r="B9" s="77" t="s">
        <v>4</v>
      </c>
      <c r="C9" s="77"/>
    </row>
    <row r="10" spans="1:7">
      <c r="A10" s="3" t="s">
        <v>9</v>
      </c>
      <c r="B10" s="5"/>
      <c r="C10" s="7">
        <v>309966000</v>
      </c>
    </row>
    <row r="11" spans="1:7" ht="30">
      <c r="A11" s="1" t="s">
        <v>2</v>
      </c>
      <c r="B11" s="5" t="s">
        <v>26</v>
      </c>
      <c r="C11" s="3">
        <f>C10/10000*15/2</f>
        <v>232474.5</v>
      </c>
    </row>
    <row r="12" spans="1:7" ht="30">
      <c r="A12" s="1" t="s">
        <v>7</v>
      </c>
      <c r="B12" s="5"/>
      <c r="C12" s="9"/>
    </row>
    <row r="13" spans="1:7">
      <c r="A13" s="3" t="s">
        <v>8</v>
      </c>
      <c r="B13" s="5"/>
      <c r="C13" s="3">
        <f>C11-C12</f>
        <v>232474.5</v>
      </c>
    </row>
    <row r="14" spans="1:7">
      <c r="A14" s="3"/>
      <c r="B14" s="5"/>
      <c r="C14" s="3"/>
    </row>
    <row r="15" spans="1:7" ht="20.25" customHeight="1">
      <c r="A15" s="3"/>
      <c r="B15" s="77" t="s">
        <v>23</v>
      </c>
      <c r="C15" s="77"/>
    </row>
    <row r="16" spans="1:7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376867</v>
      </c>
      <c r="C17" s="3">
        <f>B17</f>
        <v>376867</v>
      </c>
    </row>
    <row r="18" spans="1:3">
      <c r="A18" s="3" t="s">
        <v>11</v>
      </c>
      <c r="B18" s="3">
        <f>B7+C12</f>
        <v>0</v>
      </c>
      <c r="C18" s="7">
        <v>390000</v>
      </c>
    </row>
    <row r="19" spans="1:3">
      <c r="A19" s="3" t="s">
        <v>12</v>
      </c>
      <c r="B19" s="3">
        <f>B17-B18</f>
        <v>376867</v>
      </c>
      <c r="C19" s="3">
        <f>C17-C18</f>
        <v>-13133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309966000</v>
      </c>
      <c r="C22" s="6" t="s">
        <v>27</v>
      </c>
    </row>
    <row r="23" spans="1:3" ht="30">
      <c r="A23" s="1" t="s">
        <v>15</v>
      </c>
      <c r="B23" s="3">
        <f>B22/1000</f>
        <v>309966</v>
      </c>
      <c r="C23" s="6" t="s">
        <v>28</v>
      </c>
    </row>
    <row r="24" spans="1:3" ht="30">
      <c r="A24" s="1" t="s">
        <v>16</v>
      </c>
      <c r="B24" s="7">
        <v>260000</v>
      </c>
      <c r="C24" s="6" t="s">
        <v>31</v>
      </c>
    </row>
    <row r="25" spans="1:3" ht="24.75">
      <c r="A25" s="1" t="s">
        <v>3</v>
      </c>
      <c r="B25" s="3">
        <f>B23-B24</f>
        <v>49966</v>
      </c>
      <c r="C25" s="6" t="s">
        <v>32</v>
      </c>
    </row>
    <row r="26" spans="1:3" ht="31.5" customHeight="1">
      <c r="A26" s="1" t="s">
        <v>19</v>
      </c>
      <c r="B26" s="3">
        <f>B23/5</f>
        <v>61993.2</v>
      </c>
      <c r="C26" s="6" t="s">
        <v>29</v>
      </c>
    </row>
    <row r="27" spans="1:3" ht="30" customHeight="1">
      <c r="A27" s="3" t="s">
        <v>20</v>
      </c>
      <c r="B27" s="3">
        <f>B23/5*4</f>
        <v>247972.8</v>
      </c>
      <c r="C27" s="6" t="s">
        <v>30</v>
      </c>
    </row>
    <row r="28" spans="1:3" ht="27" customHeight="1">
      <c r="A28" s="1" t="s">
        <v>17</v>
      </c>
      <c r="B28" s="2">
        <f>B24/5</f>
        <v>52000</v>
      </c>
      <c r="C28" s="6" t="s">
        <v>29</v>
      </c>
    </row>
    <row r="29" spans="1:3" ht="31.5" customHeight="1">
      <c r="A29" s="3" t="s">
        <v>18</v>
      </c>
      <c r="B29" s="2">
        <f>B24/5*4</f>
        <v>208000</v>
      </c>
      <c r="C29" s="6" t="s">
        <v>30</v>
      </c>
    </row>
  </sheetData>
  <mergeCells count="6">
    <mergeCell ref="A21:C21"/>
    <mergeCell ref="A1:C1"/>
    <mergeCell ref="B9:C9"/>
    <mergeCell ref="B2:C2"/>
    <mergeCell ref="B15:C15"/>
    <mergeCell ref="C3:C8"/>
  </mergeCells>
  <hyperlinks>
    <hyperlink ref="G3" r:id="rId1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G18" sqref="G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1507725626</v>
      </c>
      <c r="C3" s="81" t="s">
        <v>25</v>
      </c>
      <c r="G3" s="11" t="s">
        <v>92</v>
      </c>
    </row>
    <row r="4" spans="1:11" ht="36.75" customHeight="1">
      <c r="A4" s="27" t="s">
        <v>6</v>
      </c>
      <c r="B4" s="7">
        <v>482000000</v>
      </c>
      <c r="C4" s="81"/>
      <c r="G4" s="20" t="s">
        <v>91</v>
      </c>
      <c r="K4" s="15"/>
    </row>
    <row r="5" spans="1:11">
      <c r="A5" s="27" t="s">
        <v>1</v>
      </c>
      <c r="B5" s="26">
        <f>B3-B4</f>
        <v>1025725626</v>
      </c>
      <c r="C5" s="81"/>
    </row>
    <row r="6" spans="1:11">
      <c r="A6" s="27" t="s">
        <v>2</v>
      </c>
      <c r="B6" s="29">
        <f>B5/1000/2</f>
        <v>512862.81300000002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512862.81300000002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1507725626</v>
      </c>
    </row>
    <row r="11" spans="1:11">
      <c r="A11" s="27" t="s">
        <v>2</v>
      </c>
      <c r="B11" s="31" t="s">
        <v>26</v>
      </c>
      <c r="C11" s="26">
        <f>C10/10000*15/2</f>
        <v>1130794.2195000001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1130794.2195000001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1643657.0325000002</v>
      </c>
      <c r="C17" s="26">
        <f>B17</f>
        <v>1643657.0325000002</v>
      </c>
    </row>
    <row r="18" spans="1:3">
      <c r="A18" s="26" t="s">
        <v>11</v>
      </c>
      <c r="B18" s="26">
        <f>B7+C12</f>
        <v>0</v>
      </c>
      <c r="C18" s="28">
        <v>1500000</v>
      </c>
    </row>
    <row r="19" spans="1:3">
      <c r="A19" s="26" t="s">
        <v>12</v>
      </c>
      <c r="B19" s="26">
        <f>B17-B18</f>
        <v>1643657.0325000002</v>
      </c>
      <c r="C19" s="26">
        <f>C17-C18</f>
        <v>143657.0325000002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1507725626</v>
      </c>
      <c r="C22" s="26" t="s">
        <v>27</v>
      </c>
    </row>
    <row r="23" spans="1:3" ht="26.25">
      <c r="A23" s="27" t="s">
        <v>15</v>
      </c>
      <c r="B23" s="26">
        <f>B22/1000</f>
        <v>1507725.6259999999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1507725.6259999999</v>
      </c>
      <c r="C25" s="26" t="s">
        <v>32</v>
      </c>
    </row>
    <row r="26" spans="1:3" ht="26.25">
      <c r="A26" s="27" t="s">
        <v>19</v>
      </c>
      <c r="B26" s="26">
        <f>B23/5</f>
        <v>301545.12520000001</v>
      </c>
      <c r="C26" s="26" t="s">
        <v>29</v>
      </c>
    </row>
    <row r="27" spans="1:3" ht="26.25">
      <c r="A27" s="26" t="s">
        <v>20</v>
      </c>
      <c r="B27" s="26">
        <f>B23/5*4</f>
        <v>1206180.5008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3151382.6584999999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3151382.6584999999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34"/>
  <sheetViews>
    <sheetView topLeftCell="A7"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4160444538</v>
      </c>
      <c r="C3" s="81" t="s">
        <v>25</v>
      </c>
      <c r="G3" s="11" t="s">
        <v>93</v>
      </c>
    </row>
    <row r="4" spans="1:11" ht="36.75" customHeight="1">
      <c r="A4" s="27" t="s">
        <v>6</v>
      </c>
      <c r="B4" s="7">
        <v>314757946</v>
      </c>
      <c r="C4" s="81"/>
      <c r="G4" s="20"/>
      <c r="K4" s="15"/>
    </row>
    <row r="5" spans="1:11">
      <c r="A5" s="27" t="s">
        <v>1</v>
      </c>
      <c r="B5" s="26">
        <f>B3-B4</f>
        <v>3845686592</v>
      </c>
      <c r="C5" s="81"/>
    </row>
    <row r="6" spans="1:11">
      <c r="A6" s="27" t="s">
        <v>2</v>
      </c>
      <c r="B6" s="29">
        <f>B5/1000/2</f>
        <v>1922843.2960000001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1922843.2960000001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3270473222</v>
      </c>
    </row>
    <row r="11" spans="1:11">
      <c r="A11" s="27" t="s">
        <v>2</v>
      </c>
      <c r="B11" s="31" t="s">
        <v>26</v>
      </c>
      <c r="C11" s="26">
        <f>C10/10000*15/2</f>
        <v>2452854.9164999998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2452854.9164999998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4375698.2125000004</v>
      </c>
      <c r="C17" s="26">
        <f>B17</f>
        <v>4375698.2125000004</v>
      </c>
    </row>
    <row r="18" spans="1:3">
      <c r="A18" s="26" t="s">
        <v>11</v>
      </c>
      <c r="B18" s="26">
        <f>B7+C12</f>
        <v>0</v>
      </c>
      <c r="C18" s="28">
        <v>4413121</v>
      </c>
    </row>
    <row r="19" spans="1:3">
      <c r="A19" s="26" t="s">
        <v>12</v>
      </c>
      <c r="B19" s="26">
        <f>B17-B18</f>
        <v>4375698.2125000004</v>
      </c>
      <c r="C19" s="26">
        <f>C17-C18</f>
        <v>-37422.787499999627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3270473222</v>
      </c>
      <c r="C22" s="26" t="s">
        <v>27</v>
      </c>
    </row>
    <row r="23" spans="1:3" ht="26.25">
      <c r="A23" s="27" t="s">
        <v>15</v>
      </c>
      <c r="B23" s="26">
        <f>B22/1000</f>
        <v>3270473.2220000001</v>
      </c>
      <c r="C23" s="26" t="s">
        <v>28</v>
      </c>
    </row>
    <row r="24" spans="1:3">
      <c r="A24" s="27" t="s">
        <v>16</v>
      </c>
      <c r="B24" s="28">
        <v>3270473</v>
      </c>
      <c r="C24" s="26" t="s">
        <v>31</v>
      </c>
    </row>
    <row r="25" spans="1:3" ht="26.25">
      <c r="A25" s="27" t="s">
        <v>3</v>
      </c>
      <c r="B25" s="26">
        <f>B23-B24</f>
        <v>0.22200000006705523</v>
      </c>
      <c r="C25" s="26" t="s">
        <v>32</v>
      </c>
    </row>
    <row r="26" spans="1:3" ht="26.25">
      <c r="A26" s="27" t="s">
        <v>19</v>
      </c>
      <c r="B26" s="26">
        <f>B23/5</f>
        <v>654094.64439999999</v>
      </c>
      <c r="C26" s="26" t="s">
        <v>29</v>
      </c>
    </row>
    <row r="27" spans="1:3" ht="26.25">
      <c r="A27" s="26" t="s">
        <v>20</v>
      </c>
      <c r="B27" s="26">
        <f>B23/5*4</f>
        <v>2616378.5776</v>
      </c>
      <c r="C27" s="26" t="s">
        <v>30</v>
      </c>
    </row>
    <row r="28" spans="1:3" ht="26.25">
      <c r="A28" s="27" t="s">
        <v>17</v>
      </c>
      <c r="B28" s="26">
        <f>B24/5</f>
        <v>654094.6</v>
      </c>
      <c r="C28" s="26" t="s">
        <v>29</v>
      </c>
    </row>
    <row r="29" spans="1:3" ht="26.25">
      <c r="A29" s="26" t="s">
        <v>18</v>
      </c>
      <c r="B29" s="26">
        <f>B24/5*4</f>
        <v>2616378.4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7646171.4345000004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7646171.4345000004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573560000</v>
      </c>
      <c r="C3" s="81" t="s">
        <v>25</v>
      </c>
      <c r="G3" s="11" t="s">
        <v>94</v>
      </c>
    </row>
    <row r="4" spans="1:11" ht="36.75" customHeight="1">
      <c r="A4" s="27" t="s">
        <v>6</v>
      </c>
      <c r="B4" s="7">
        <v>177800000</v>
      </c>
      <c r="C4" s="81"/>
      <c r="G4" s="20"/>
      <c r="K4" s="15"/>
    </row>
    <row r="5" spans="1:11">
      <c r="A5" s="27" t="s">
        <v>1</v>
      </c>
      <c r="B5" s="26">
        <f>B3-B4</f>
        <v>395760000</v>
      </c>
      <c r="C5" s="81"/>
    </row>
    <row r="6" spans="1:11">
      <c r="A6" s="27" t="s">
        <v>2</v>
      </c>
      <c r="B6" s="29">
        <f>B5/1000/2</f>
        <v>197880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197880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445200000</v>
      </c>
    </row>
    <row r="11" spans="1:11">
      <c r="A11" s="27" t="s">
        <v>2</v>
      </c>
      <c r="B11" s="31" t="s">
        <v>26</v>
      </c>
      <c r="C11" s="26">
        <f>C10/10000*15/2</f>
        <v>333900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333900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531780</v>
      </c>
      <c r="C17" s="26">
        <f>B17</f>
        <v>531780</v>
      </c>
    </row>
    <row r="18" spans="1:3">
      <c r="A18" s="26" t="s">
        <v>11</v>
      </c>
      <c r="B18" s="26">
        <f>B7+C12</f>
        <v>0</v>
      </c>
      <c r="C18" s="28">
        <v>500000</v>
      </c>
    </row>
    <row r="19" spans="1:3">
      <c r="A19" s="26" t="s">
        <v>12</v>
      </c>
      <c r="B19" s="26">
        <f>B17-B18</f>
        <v>531780</v>
      </c>
      <c r="C19" s="26">
        <f>C17-C18</f>
        <v>31780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445200000</v>
      </c>
      <c r="C22" s="26" t="s">
        <v>27</v>
      </c>
    </row>
    <row r="23" spans="1:3" ht="26.25">
      <c r="A23" s="27" t="s">
        <v>15</v>
      </c>
      <c r="B23" s="26">
        <f>B22/1000</f>
        <v>445200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445200</v>
      </c>
      <c r="C25" s="26" t="s">
        <v>32</v>
      </c>
    </row>
    <row r="26" spans="1:3" ht="26.25">
      <c r="A26" s="27" t="s">
        <v>19</v>
      </c>
      <c r="B26" s="26">
        <f>B23/5</f>
        <v>89040</v>
      </c>
      <c r="C26" s="26" t="s">
        <v>29</v>
      </c>
    </row>
    <row r="27" spans="1:3" ht="26.25">
      <c r="A27" s="26" t="s">
        <v>20</v>
      </c>
      <c r="B27" s="26">
        <f>B23/5*4</f>
        <v>356160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976980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976980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7" sqref="G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95</v>
      </c>
    </row>
    <row r="4" spans="1:11" ht="36.75" customHeight="1">
      <c r="A4" s="27" t="s">
        <v>6</v>
      </c>
      <c r="B4" s="7"/>
      <c r="C4" s="81"/>
      <c r="G4" s="20" t="s">
        <v>96</v>
      </c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32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portrait" verticalDpi="0" r:id="rId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34"/>
  <sheetViews>
    <sheetView topLeftCell="A7" workbookViewId="0">
      <selection activeCell="G20" sqref="G20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35">
        <v>1847999000</v>
      </c>
      <c r="C3" s="81" t="s">
        <v>25</v>
      </c>
      <c r="G3" s="11"/>
    </row>
    <row r="4" spans="1:11" ht="36.75" customHeight="1">
      <c r="A4" s="27" t="s">
        <v>6</v>
      </c>
      <c r="B4" s="37">
        <v>298228059</v>
      </c>
      <c r="C4" s="81"/>
      <c r="G4" s="11" t="s">
        <v>97</v>
      </c>
      <c r="K4" s="15"/>
    </row>
    <row r="5" spans="1:11">
      <c r="A5" s="27" t="s">
        <v>1</v>
      </c>
      <c r="B5" s="26">
        <f>B3-B4</f>
        <v>1549770941</v>
      </c>
      <c r="C5" s="81"/>
    </row>
    <row r="6" spans="1:11">
      <c r="A6" s="27" t="s">
        <v>2</v>
      </c>
      <c r="B6" s="29">
        <f>B5/1000/2</f>
        <v>774885.47050000005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774885.47050000005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13">
        <v>1616587000</v>
      </c>
    </row>
    <row r="11" spans="1:11">
      <c r="A11" s="27" t="s">
        <v>2</v>
      </c>
      <c r="B11" s="31" t="s">
        <v>26</v>
      </c>
      <c r="C11" s="26">
        <f>C10/10000*15/2</f>
        <v>1212440.25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1212440.25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1987325.7205000001</v>
      </c>
      <c r="C17" s="26">
        <f>B17</f>
        <v>1987325.7205000001</v>
      </c>
    </row>
    <row r="18" spans="1:3">
      <c r="A18" s="26" t="s">
        <v>11</v>
      </c>
      <c r="B18" s="26">
        <f>B7+C12</f>
        <v>0</v>
      </c>
      <c r="C18" s="22">
        <v>2201000</v>
      </c>
    </row>
    <row r="19" spans="1:3">
      <c r="A19" s="26" t="s">
        <v>12</v>
      </c>
      <c r="B19" s="26">
        <f>B17-B18</f>
        <v>1987325.7205000001</v>
      </c>
      <c r="C19" s="26">
        <f>C17-C18</f>
        <v>-213674.27949999995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1616587000</v>
      </c>
      <c r="C22" s="26" t="s">
        <v>27</v>
      </c>
    </row>
    <row r="23" spans="1:3" ht="26.25">
      <c r="A23" s="27" t="s">
        <v>15</v>
      </c>
      <c r="B23" s="26">
        <f>B22/1000</f>
        <v>1616587</v>
      </c>
      <c r="C23" s="26" t="s">
        <v>28</v>
      </c>
    </row>
    <row r="24" spans="1:3">
      <c r="A24" s="27" t="s">
        <v>16</v>
      </c>
      <c r="B24" s="22">
        <v>1880000</v>
      </c>
      <c r="C24" s="26" t="s">
        <v>31</v>
      </c>
    </row>
    <row r="25" spans="1:3" ht="26.25">
      <c r="A25" s="27" t="s">
        <v>3</v>
      </c>
      <c r="B25" s="26">
        <f>B23-B24</f>
        <v>-263413</v>
      </c>
      <c r="C25" s="26" t="s">
        <v>32</v>
      </c>
    </row>
    <row r="26" spans="1:3" ht="26.25">
      <c r="A26" s="27" t="s">
        <v>19</v>
      </c>
      <c r="B26" s="26">
        <f>B23/5</f>
        <v>323317.40000000002</v>
      </c>
      <c r="C26" s="26" t="s">
        <v>29</v>
      </c>
    </row>
    <row r="27" spans="1:3" ht="26.25">
      <c r="A27" s="26" t="s">
        <v>20</v>
      </c>
      <c r="B27" s="26">
        <f>B23/5*4</f>
        <v>1293269.6000000001</v>
      </c>
      <c r="C27" s="26" t="s">
        <v>30</v>
      </c>
    </row>
    <row r="28" spans="1:3" ht="26.25">
      <c r="A28" s="27" t="s">
        <v>17</v>
      </c>
      <c r="B28" s="26">
        <f>B24/5</f>
        <v>376000</v>
      </c>
      <c r="C28" s="26" t="s">
        <v>29</v>
      </c>
    </row>
    <row r="29" spans="1:3" ht="26.25">
      <c r="A29" s="26" t="s">
        <v>18</v>
      </c>
      <c r="B29" s="26">
        <f>B24/5*4</f>
        <v>1504000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3603912.7204999998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3603912.7204999998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4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34"/>
  <sheetViews>
    <sheetView topLeftCell="A19" workbookViewId="0">
      <selection activeCell="G35" sqref="G3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510516000</v>
      </c>
      <c r="C3" s="81" t="s">
        <v>25</v>
      </c>
      <c r="G3" s="11" t="s">
        <v>98</v>
      </c>
    </row>
    <row r="4" spans="1:11" ht="36.75" customHeight="1">
      <c r="A4" s="27" t="s">
        <v>6</v>
      </c>
      <c r="B4" s="7">
        <v>94300000</v>
      </c>
      <c r="C4" s="81"/>
      <c r="G4" s="20" t="s">
        <v>99</v>
      </c>
      <c r="K4" s="15"/>
    </row>
    <row r="5" spans="1:11">
      <c r="A5" s="27" t="s">
        <v>1</v>
      </c>
      <c r="B5" s="26">
        <f>B3-B4</f>
        <v>416216000</v>
      </c>
      <c r="C5" s="81"/>
    </row>
    <row r="6" spans="1:11">
      <c r="A6" s="27" t="s">
        <v>2</v>
      </c>
      <c r="B6" s="29">
        <f>B5/1000/2</f>
        <v>208108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208108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429406000</v>
      </c>
    </row>
    <row r="11" spans="1:11">
      <c r="A11" s="27" t="s">
        <v>2</v>
      </c>
      <c r="B11" s="31" t="s">
        <v>26</v>
      </c>
      <c r="C11" s="26">
        <f>C10/10000*15/2</f>
        <v>322054.5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322054.5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530162.5</v>
      </c>
      <c r="C17" s="26">
        <f>B17</f>
        <v>530162.5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530162.5</v>
      </c>
      <c r="C19" s="26">
        <f>C17-C18</f>
        <v>530162.5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429406000</v>
      </c>
      <c r="C22" s="26" t="s">
        <v>27</v>
      </c>
    </row>
    <row r="23" spans="1:3" ht="26.25">
      <c r="A23" s="27" t="s">
        <v>15</v>
      </c>
      <c r="B23" s="26">
        <f>B22/1000</f>
        <v>429406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429406</v>
      </c>
      <c r="C25" s="26" t="s">
        <v>32</v>
      </c>
    </row>
    <row r="26" spans="1:3" ht="26.25">
      <c r="A26" s="27" t="s">
        <v>19</v>
      </c>
      <c r="B26" s="26">
        <f>B23/5</f>
        <v>85881.2</v>
      </c>
      <c r="C26" s="26" t="s">
        <v>29</v>
      </c>
    </row>
    <row r="27" spans="1:3" ht="26.25">
      <c r="A27" s="26" t="s">
        <v>20</v>
      </c>
      <c r="B27" s="26">
        <f>B23/5*4</f>
        <v>343524.8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959568.5</v>
      </c>
    </row>
    <row r="33" spans="1:3">
      <c r="A33" s="2" t="s">
        <v>89</v>
      </c>
      <c r="B33" s="33"/>
      <c r="C33" s="10">
        <v>1000000</v>
      </c>
    </row>
    <row r="34" spans="1:3">
      <c r="A34" s="2" t="s">
        <v>90</v>
      </c>
      <c r="C34" s="2">
        <f>C32-C33</f>
        <v>-40431.5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irig.rs/images/vesti/Odluka o budzetu za 2012.godinu.pdf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34"/>
  <sheetViews>
    <sheetView topLeftCell="A11" workbookViewId="0">
      <selection activeCell="G27" sqref="G2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13">
        <v>1879990000</v>
      </c>
      <c r="C3" s="81" t="s">
        <v>25</v>
      </c>
      <c r="G3" s="11" t="s">
        <v>100</v>
      </c>
    </row>
    <row r="4" spans="1:11" ht="36.75" customHeight="1">
      <c r="A4" s="27" t="s">
        <v>6</v>
      </c>
      <c r="B4" s="37">
        <v>260000000</v>
      </c>
      <c r="C4" s="81"/>
      <c r="G4" s="38" t="s">
        <v>101</v>
      </c>
      <c r="H4" s="25" t="s">
        <v>102</v>
      </c>
      <c r="K4" s="15"/>
    </row>
    <row r="5" spans="1:11">
      <c r="A5" s="27" t="s">
        <v>1</v>
      </c>
      <c r="B5" s="26">
        <f>B3-B4</f>
        <v>1619990000</v>
      </c>
      <c r="C5" s="81"/>
    </row>
    <row r="6" spans="1:11">
      <c r="A6" s="27" t="s">
        <v>2</v>
      </c>
      <c r="B6" s="29">
        <f>B5/1000/2</f>
        <v>809995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809995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36">
        <v>1046675000</v>
      </c>
    </row>
    <row r="11" spans="1:11">
      <c r="A11" s="27" t="s">
        <v>2</v>
      </c>
      <c r="B11" s="31" t="s">
        <v>26</v>
      </c>
      <c r="C11" s="26">
        <f>C10/10000*15/2</f>
        <v>785006.25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785006.25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1595001.25</v>
      </c>
      <c r="C17" s="26">
        <f>B17</f>
        <v>1595001.25</v>
      </c>
    </row>
    <row r="18" spans="1:3">
      <c r="A18" s="26" t="s">
        <v>11</v>
      </c>
      <c r="B18" s="26">
        <f>B7+C12</f>
        <v>0</v>
      </c>
      <c r="C18" s="28">
        <v>1800000</v>
      </c>
    </row>
    <row r="19" spans="1:3">
      <c r="A19" s="26" t="s">
        <v>12</v>
      </c>
      <c r="B19" s="26">
        <f>B17-B18</f>
        <v>1595001.25</v>
      </c>
      <c r="C19" s="26">
        <f>C17-C18</f>
        <v>-204998.75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1046675000</v>
      </c>
      <c r="C22" s="26" t="s">
        <v>27</v>
      </c>
    </row>
    <row r="23" spans="1:3" ht="26.25">
      <c r="A23" s="27" t="s">
        <v>15</v>
      </c>
      <c r="B23" s="26">
        <f>B22/1000</f>
        <v>1046675</v>
      </c>
      <c r="C23" s="26" t="s">
        <v>28</v>
      </c>
    </row>
    <row r="24" spans="1:3">
      <c r="A24" s="27" t="s">
        <v>16</v>
      </c>
      <c r="B24" s="28">
        <v>1500000</v>
      </c>
      <c r="C24" s="26" t="s">
        <v>31</v>
      </c>
    </row>
    <row r="25" spans="1:3" ht="26.25">
      <c r="A25" s="27" t="s">
        <v>3</v>
      </c>
      <c r="B25" s="26">
        <f>B23-B24</f>
        <v>-453325</v>
      </c>
      <c r="C25" s="26" t="s">
        <v>32</v>
      </c>
    </row>
    <row r="26" spans="1:3" ht="26.25">
      <c r="A26" s="27" t="s">
        <v>19</v>
      </c>
      <c r="B26" s="26">
        <f>B23/5</f>
        <v>209335</v>
      </c>
      <c r="C26" s="26" t="s">
        <v>29</v>
      </c>
    </row>
    <row r="27" spans="1:3" ht="26.25">
      <c r="A27" s="26" t="s">
        <v>20</v>
      </c>
      <c r="B27" s="26">
        <f>B23/5*4</f>
        <v>837340</v>
      </c>
      <c r="C27" s="26" t="s">
        <v>30</v>
      </c>
    </row>
    <row r="28" spans="1:3" ht="26.25">
      <c r="A28" s="27" t="s">
        <v>17</v>
      </c>
      <c r="B28" s="26">
        <f>B24/5</f>
        <v>300000</v>
      </c>
      <c r="C28" s="26" t="s">
        <v>29</v>
      </c>
    </row>
    <row r="29" spans="1:3" ht="26.25">
      <c r="A29" s="26" t="s">
        <v>18</v>
      </c>
      <c r="B29" s="26">
        <f>B24/5*4</f>
        <v>1200000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2641676.25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2641676.25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activeCell="G35" sqref="G3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2357678000</v>
      </c>
      <c r="C3" s="81" t="s">
        <v>25</v>
      </c>
      <c r="G3" s="11" t="s">
        <v>103</v>
      </c>
    </row>
    <row r="4" spans="1:11" ht="36.75" customHeight="1">
      <c r="A4" s="27" t="s">
        <v>6</v>
      </c>
      <c r="B4" s="7">
        <v>228158000</v>
      </c>
      <c r="C4" s="81"/>
      <c r="G4" s="20" t="s">
        <v>104</v>
      </c>
      <c r="K4" s="15"/>
    </row>
    <row r="5" spans="1:11">
      <c r="A5" s="27" t="s">
        <v>1</v>
      </c>
      <c r="B5" s="26">
        <f>B3-B4</f>
        <v>2129520000</v>
      </c>
      <c r="C5" s="81"/>
      <c r="G5" s="2">
        <v>4537000</v>
      </c>
    </row>
    <row r="6" spans="1:11">
      <c r="A6" s="27" t="s">
        <v>2</v>
      </c>
      <c r="B6" s="29">
        <f>B5/1000/2</f>
        <v>1064760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1064760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1475838000</v>
      </c>
    </row>
    <row r="11" spans="1:11">
      <c r="A11" s="27" t="s">
        <v>2</v>
      </c>
      <c r="B11" s="31" t="s">
        <v>26</v>
      </c>
      <c r="C11" s="26">
        <f>C10/10000*15/2</f>
        <v>1106878.5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1106878.5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2171638.5</v>
      </c>
      <c r="C17" s="26">
        <f>B17</f>
        <v>2171638.5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2171638.5</v>
      </c>
      <c r="C19" s="26">
        <f>C17-C18</f>
        <v>2171638.5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1475838000</v>
      </c>
      <c r="C22" s="26" t="s">
        <v>27</v>
      </c>
    </row>
    <row r="23" spans="1:3" ht="26.25">
      <c r="A23" s="27" t="s">
        <v>15</v>
      </c>
      <c r="B23" s="26">
        <f>B22/1000</f>
        <v>1475838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1475838</v>
      </c>
      <c r="C25" s="26" t="s">
        <v>32</v>
      </c>
    </row>
    <row r="26" spans="1:3" ht="26.25">
      <c r="A26" s="27" t="s">
        <v>19</v>
      </c>
      <c r="B26" s="26">
        <f>B23/5</f>
        <v>295167.59999999998</v>
      </c>
      <c r="C26" s="26" t="s">
        <v>29</v>
      </c>
    </row>
    <row r="27" spans="1:3" ht="26.25">
      <c r="A27" s="26" t="s">
        <v>20</v>
      </c>
      <c r="B27" s="26">
        <f>B23/5*4</f>
        <v>1180670.3999999999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3647476.5</v>
      </c>
    </row>
    <row r="33" spans="1:3">
      <c r="A33" s="2" t="s">
        <v>89</v>
      </c>
      <c r="B33" s="33"/>
      <c r="C33" s="10">
        <v>4537000</v>
      </c>
    </row>
    <row r="34" spans="1:3">
      <c r="A34" s="2" t="s">
        <v>90</v>
      </c>
      <c r="C34" s="2">
        <f>C32-C33</f>
        <v>-889523.5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34"/>
  <sheetViews>
    <sheetView topLeftCell="A11" workbookViewId="0">
      <selection activeCell="F25" sqref="F2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2036850000</v>
      </c>
      <c r="C3" s="81" t="s">
        <v>25</v>
      </c>
      <c r="G3" s="11" t="s">
        <v>105</v>
      </c>
    </row>
    <row r="4" spans="1:11" ht="36.75" customHeight="1">
      <c r="A4" s="27" t="s">
        <v>6</v>
      </c>
      <c r="B4" s="7">
        <v>460000000</v>
      </c>
      <c r="C4" s="81"/>
      <c r="G4" s="39" t="s">
        <v>106</v>
      </c>
      <c r="K4" s="15">
        <v>5800000</v>
      </c>
    </row>
    <row r="5" spans="1:11">
      <c r="A5" s="27" t="s">
        <v>1</v>
      </c>
      <c r="B5" s="26">
        <f>B3-B4</f>
        <v>1576850000</v>
      </c>
      <c r="C5" s="81"/>
    </row>
    <row r="6" spans="1:11">
      <c r="A6" s="27" t="s">
        <v>2</v>
      </c>
      <c r="B6" s="29">
        <f>B5/1000/2</f>
        <v>788425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788425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10">
        <v>1349205980</v>
      </c>
    </row>
    <row r="11" spans="1:11">
      <c r="A11" s="27" t="s">
        <v>2</v>
      </c>
      <c r="B11" s="31" t="s">
        <v>26</v>
      </c>
      <c r="C11" s="26">
        <f>C10/10000*15/2</f>
        <v>1011904.485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1011904.485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1800329.4849999999</v>
      </c>
      <c r="C17" s="26">
        <f>B17</f>
        <v>1800329.4849999999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1800329.4849999999</v>
      </c>
      <c r="C19" s="26">
        <f>C17-C18</f>
        <v>1800329.4849999999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1349205980</v>
      </c>
      <c r="C22" s="26" t="s">
        <v>27</v>
      </c>
    </row>
    <row r="23" spans="1:3" ht="26.25">
      <c r="A23" s="27" t="s">
        <v>15</v>
      </c>
      <c r="B23" s="26">
        <f>B22/1000</f>
        <v>1349205.98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1349205.98</v>
      </c>
      <c r="C25" s="26" t="s">
        <v>107</v>
      </c>
    </row>
    <row r="26" spans="1:3" ht="26.25">
      <c r="A26" s="27" t="s">
        <v>19</v>
      </c>
      <c r="B26" s="26">
        <f>B23/5</f>
        <v>269841.196</v>
      </c>
      <c r="C26" s="26" t="s">
        <v>29</v>
      </c>
    </row>
    <row r="27" spans="1:3" ht="26.25">
      <c r="A27" s="26" t="s">
        <v>20</v>
      </c>
      <c r="B27" s="26">
        <f>B23/5*4</f>
        <v>1079364.784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3149535.4649999999</v>
      </c>
    </row>
    <row r="33" spans="1:3">
      <c r="A33" s="2" t="s">
        <v>89</v>
      </c>
      <c r="B33" s="33"/>
      <c r="C33" s="10">
        <v>5800000</v>
      </c>
    </row>
    <row r="34" spans="1:3">
      <c r="A34" s="2" t="s">
        <v>90</v>
      </c>
      <c r="C34" s="2">
        <f>C32-C33</f>
        <v>-2650464.5350000001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5" sqref="G1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108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topLeftCell="A9" workbookViewId="0">
      <selection activeCell="C12" sqref="C1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7" ht="24" customHeight="1">
      <c r="A1" s="77" t="s">
        <v>24</v>
      </c>
      <c r="B1" s="77"/>
      <c r="C1" s="77"/>
    </row>
    <row r="2" spans="1:7" ht="30" customHeight="1">
      <c r="B2" s="77" t="s">
        <v>5</v>
      </c>
      <c r="C2" s="77"/>
    </row>
    <row r="3" spans="1:7" ht="30" customHeight="1">
      <c r="A3" s="1" t="s">
        <v>0</v>
      </c>
      <c r="B3" s="13">
        <v>3682932000</v>
      </c>
      <c r="C3" s="78" t="s">
        <v>25</v>
      </c>
      <c r="G3" s="11" t="s">
        <v>38</v>
      </c>
    </row>
    <row r="4" spans="1:7" ht="30">
      <c r="A4" s="1" t="s">
        <v>6</v>
      </c>
      <c r="B4" s="7">
        <v>350950000</v>
      </c>
      <c r="C4" s="78"/>
    </row>
    <row r="5" spans="1:7">
      <c r="A5" s="1" t="s">
        <v>1</v>
      </c>
      <c r="B5" s="3">
        <f>B3-B4</f>
        <v>3331982000</v>
      </c>
      <c r="C5" s="78"/>
    </row>
    <row r="6" spans="1:7">
      <c r="A6" s="1" t="s">
        <v>2</v>
      </c>
      <c r="B6" s="8">
        <f>B5/1000/2</f>
        <v>1665991</v>
      </c>
      <c r="C6" s="78"/>
    </row>
    <row r="7" spans="1:7" ht="30">
      <c r="A7" s="1" t="s">
        <v>7</v>
      </c>
      <c r="B7" s="9">
        <v>835000</v>
      </c>
      <c r="C7" s="78"/>
    </row>
    <row r="8" spans="1:7">
      <c r="A8" s="1" t="s">
        <v>8</v>
      </c>
      <c r="B8" s="3">
        <f>B6-B7</f>
        <v>830991</v>
      </c>
      <c r="C8" s="78"/>
    </row>
    <row r="9" spans="1:7" ht="30" customHeight="1">
      <c r="A9" s="3"/>
      <c r="B9" s="77" t="s">
        <v>4</v>
      </c>
      <c r="C9" s="77"/>
    </row>
    <row r="10" spans="1:7">
      <c r="A10" s="3" t="s">
        <v>9</v>
      </c>
      <c r="B10" s="5"/>
      <c r="C10" s="12">
        <v>3654932000</v>
      </c>
    </row>
    <row r="11" spans="1:7" ht="30">
      <c r="A11" s="1" t="s">
        <v>2</v>
      </c>
      <c r="B11" s="5" t="s">
        <v>26</v>
      </c>
      <c r="C11" s="3">
        <f>C10/10000*15/2</f>
        <v>2741199</v>
      </c>
    </row>
    <row r="12" spans="1:7" ht="30">
      <c r="A12" s="1" t="s">
        <v>7</v>
      </c>
      <c r="B12" s="5"/>
      <c r="C12" s="9">
        <v>1240000</v>
      </c>
    </row>
    <row r="13" spans="1:7">
      <c r="A13" s="3" t="s">
        <v>8</v>
      </c>
      <c r="B13" s="5"/>
      <c r="C13" s="3">
        <f>C11-C12</f>
        <v>1501199</v>
      </c>
    </row>
    <row r="14" spans="1:7">
      <c r="A14" s="3"/>
      <c r="B14" s="5"/>
      <c r="C14" s="3"/>
    </row>
    <row r="15" spans="1:7" ht="20.25" customHeight="1">
      <c r="A15" s="3"/>
      <c r="B15" s="77" t="s">
        <v>23</v>
      </c>
      <c r="C15" s="77"/>
    </row>
    <row r="16" spans="1:7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4407190</v>
      </c>
      <c r="C17" s="3">
        <f>B17</f>
        <v>4407190</v>
      </c>
    </row>
    <row r="18" spans="1:3">
      <c r="A18" s="3" t="s">
        <v>11</v>
      </c>
      <c r="B18" s="3">
        <f>B7+C12</f>
        <v>2075000</v>
      </c>
      <c r="C18" s="7"/>
    </row>
    <row r="19" spans="1:3">
      <c r="A19" s="3" t="s">
        <v>12</v>
      </c>
      <c r="B19" s="3">
        <f>B17-B18</f>
        <v>2332190</v>
      </c>
      <c r="C19" s="3">
        <f>C17-C18</f>
        <v>4407190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3654932000</v>
      </c>
      <c r="C22" s="6" t="s">
        <v>27</v>
      </c>
    </row>
    <row r="23" spans="1:3" ht="30">
      <c r="A23" s="1" t="s">
        <v>15</v>
      </c>
      <c r="B23" s="3">
        <f>B22/1000</f>
        <v>3654932</v>
      </c>
      <c r="C23" s="6" t="s">
        <v>28</v>
      </c>
    </row>
    <row r="24" spans="1:3" ht="30">
      <c r="A24" s="1" t="s">
        <v>16</v>
      </c>
      <c r="B24" s="7">
        <v>1652000</v>
      </c>
      <c r="C24" s="6" t="s">
        <v>31</v>
      </c>
    </row>
    <row r="25" spans="1:3" ht="24.75">
      <c r="A25" s="1" t="s">
        <v>3</v>
      </c>
      <c r="B25" s="3">
        <f>B23-B24</f>
        <v>2002932</v>
      </c>
      <c r="C25" s="6" t="s">
        <v>32</v>
      </c>
    </row>
    <row r="26" spans="1:3" ht="31.5" customHeight="1">
      <c r="A26" s="1" t="s">
        <v>19</v>
      </c>
      <c r="B26" s="3">
        <f>B23/5</f>
        <v>730986.4</v>
      </c>
      <c r="C26" s="6" t="s">
        <v>29</v>
      </c>
    </row>
    <row r="27" spans="1:3" ht="30" customHeight="1">
      <c r="A27" s="3" t="s">
        <v>20</v>
      </c>
      <c r="B27" s="3">
        <f>B23/5*4</f>
        <v>2923945.6</v>
      </c>
      <c r="C27" s="6" t="s">
        <v>30</v>
      </c>
    </row>
    <row r="28" spans="1:3" ht="27" customHeight="1">
      <c r="A28" s="1" t="s">
        <v>17</v>
      </c>
      <c r="B28" s="2">
        <f>B24/5</f>
        <v>330400</v>
      </c>
      <c r="C28" s="6" t="s">
        <v>29</v>
      </c>
    </row>
    <row r="29" spans="1:3" ht="31.5" customHeight="1">
      <c r="A29" s="3" t="s">
        <v>18</v>
      </c>
      <c r="B29" s="2">
        <f>B24/5*4</f>
        <v>1321600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G3" r:id="rId1"/>
  </hyperlinks>
  <pageMargins left="0.7" right="0.7" top="0.75" bottom="0.75" header="0.3" footer="0.3"/>
  <pageSetup paperSize="9" orientation="portrait" verticalDpi="0"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/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6" sqref="G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1253797173</v>
      </c>
      <c r="C3" s="81" t="s">
        <v>25</v>
      </c>
      <c r="G3" s="11" t="s">
        <v>109</v>
      </c>
    </row>
    <row r="4" spans="1:11" ht="36.75" customHeight="1">
      <c r="A4" s="27" t="s">
        <v>6</v>
      </c>
      <c r="B4" s="7">
        <v>233517352</v>
      </c>
      <c r="C4" s="81"/>
      <c r="G4" s="40">
        <v>1088255</v>
      </c>
      <c r="K4" s="15"/>
    </row>
    <row r="5" spans="1:11">
      <c r="A5" s="27" t="s">
        <v>1</v>
      </c>
      <c r="B5" s="26">
        <f>B3-B4</f>
        <v>1020279821</v>
      </c>
      <c r="C5" s="81"/>
    </row>
    <row r="6" spans="1:11">
      <c r="A6" s="27" t="s">
        <v>2</v>
      </c>
      <c r="B6" s="29">
        <f>B5/1000/2</f>
        <v>510139.9105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510139.9105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1338338272</v>
      </c>
    </row>
    <row r="11" spans="1:11">
      <c r="A11" s="27" t="s">
        <v>2</v>
      </c>
      <c r="B11" s="31" t="s">
        <v>26</v>
      </c>
      <c r="C11" s="26">
        <f>C10/10000*15/2</f>
        <v>1003753.704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1003753.704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1513893.6145000001</v>
      </c>
      <c r="C17" s="26">
        <f>B17</f>
        <v>1513893.6145000001</v>
      </c>
    </row>
    <row r="18" spans="1:3">
      <c r="A18" s="26" t="s">
        <v>11</v>
      </c>
      <c r="B18" s="26">
        <f>B7+C12</f>
        <v>0</v>
      </c>
      <c r="C18" s="28">
        <v>1088255</v>
      </c>
    </row>
    <row r="19" spans="1:3">
      <c r="A19" s="26" t="s">
        <v>12</v>
      </c>
      <c r="B19" s="26">
        <f>B17-B18</f>
        <v>1513893.6145000001</v>
      </c>
      <c r="C19" s="26">
        <f>C17-C18</f>
        <v>425638.61450000014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1338338272</v>
      </c>
      <c r="C22" s="26" t="s">
        <v>27</v>
      </c>
    </row>
    <row r="23" spans="1:3" ht="26.25">
      <c r="A23" s="27" t="s">
        <v>15</v>
      </c>
      <c r="B23" s="26">
        <f>B22/1000</f>
        <v>1338338.2720000001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1338338.2720000001</v>
      </c>
      <c r="C25" s="26" t="s">
        <v>107</v>
      </c>
    </row>
    <row r="26" spans="1:3" ht="26.25">
      <c r="A26" s="27" t="s">
        <v>19</v>
      </c>
      <c r="B26" s="26">
        <f>B23/5</f>
        <v>267667.6544</v>
      </c>
      <c r="C26" s="26" t="s">
        <v>29</v>
      </c>
    </row>
    <row r="27" spans="1:3" ht="26.25">
      <c r="A27" s="26" t="s">
        <v>20</v>
      </c>
      <c r="B27" s="26">
        <f>B23/5*4</f>
        <v>1070670.6176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2852231.8865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2852231.8865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2" sqref="G1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110</v>
      </c>
    </row>
    <row r="4" spans="1:11" ht="36.75" customHeight="1">
      <c r="A4" s="27" t="s">
        <v>6</v>
      </c>
      <c r="B4" s="7"/>
      <c r="C4" s="81"/>
      <c r="G4" t="s">
        <v>111</v>
      </c>
      <c r="I4" t="s">
        <v>112</v>
      </c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34"/>
  <sheetViews>
    <sheetView topLeftCell="A5" workbookViewId="0">
      <selection activeCell="G23" sqref="G2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675300000</v>
      </c>
      <c r="C3" s="81" t="s">
        <v>25</v>
      </c>
      <c r="G3" s="11" t="s">
        <v>113</v>
      </c>
    </row>
    <row r="4" spans="1:11" ht="36.75" customHeight="1">
      <c r="A4" s="27" t="s">
        <v>6</v>
      </c>
      <c r="B4" s="7">
        <v>207100000</v>
      </c>
      <c r="C4" s="81"/>
      <c r="G4" s="20" t="s">
        <v>115</v>
      </c>
      <c r="K4" s="15"/>
    </row>
    <row r="5" spans="1:11">
      <c r="A5" s="27" t="s">
        <v>1</v>
      </c>
      <c r="B5" s="26">
        <f>B3-B4</f>
        <v>468200000</v>
      </c>
      <c r="C5" s="81"/>
      <c r="G5" s="2" t="s">
        <v>116</v>
      </c>
    </row>
    <row r="6" spans="1:11" ht="15" customHeight="1">
      <c r="A6" s="27" t="s">
        <v>2</v>
      </c>
      <c r="B6" s="29">
        <f>B5/1000/2</f>
        <v>234100</v>
      </c>
      <c r="C6" s="81"/>
    </row>
    <row r="7" spans="1:11">
      <c r="A7" s="27" t="s">
        <v>7</v>
      </c>
      <c r="B7" s="30"/>
      <c r="C7" s="81"/>
      <c r="G7" s="2" t="s">
        <v>114</v>
      </c>
    </row>
    <row r="8" spans="1:11">
      <c r="A8" s="27" t="s">
        <v>8</v>
      </c>
      <c r="B8" s="26">
        <f>B6-B7</f>
        <v>234100</v>
      </c>
      <c r="C8" s="81"/>
      <c r="G8" s="2" t="s">
        <v>117</v>
      </c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678300000</v>
      </c>
    </row>
    <row r="11" spans="1:11">
      <c r="A11" s="27" t="s">
        <v>2</v>
      </c>
      <c r="B11" s="31" t="s">
        <v>26</v>
      </c>
      <c r="C11" s="26">
        <f>C10/10000*15/2</f>
        <v>508725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508725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742825</v>
      </c>
      <c r="C17" s="26">
        <f>B17</f>
        <v>742825</v>
      </c>
    </row>
    <row r="18" spans="1:3">
      <c r="A18" s="26" t="s">
        <v>11</v>
      </c>
      <c r="B18" s="26">
        <f>B7+C12</f>
        <v>0</v>
      </c>
      <c r="C18" s="28">
        <v>690000</v>
      </c>
    </row>
    <row r="19" spans="1:3">
      <c r="A19" s="26" t="s">
        <v>12</v>
      </c>
      <c r="B19" s="26">
        <f>B17-B18</f>
        <v>742825</v>
      </c>
      <c r="C19" s="26">
        <f>C17-C18</f>
        <v>52825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678300000</v>
      </c>
      <c r="C22" s="26" t="s">
        <v>27</v>
      </c>
    </row>
    <row r="23" spans="1:3" ht="26.25">
      <c r="A23" s="27" t="s">
        <v>15</v>
      </c>
      <c r="B23" s="26">
        <f>B22/1000</f>
        <v>678300</v>
      </c>
      <c r="C23" s="26" t="s">
        <v>28</v>
      </c>
    </row>
    <row r="24" spans="1:3">
      <c r="A24" s="27" t="s">
        <v>16</v>
      </c>
      <c r="B24" s="28">
        <v>460000</v>
      </c>
      <c r="C24" s="26" t="s">
        <v>31</v>
      </c>
    </row>
    <row r="25" spans="1:3" ht="26.25">
      <c r="A25" s="27" t="s">
        <v>3</v>
      </c>
      <c r="B25" s="26">
        <f>B23-B24</f>
        <v>218300</v>
      </c>
      <c r="C25" s="26" t="s">
        <v>107</v>
      </c>
    </row>
    <row r="26" spans="1:3" ht="26.25">
      <c r="A26" s="27" t="s">
        <v>19</v>
      </c>
      <c r="B26" s="26">
        <f>B23/5</f>
        <v>135660</v>
      </c>
      <c r="C26" s="26" t="s">
        <v>29</v>
      </c>
    </row>
    <row r="27" spans="1:3" ht="26.25">
      <c r="A27" s="26" t="s">
        <v>20</v>
      </c>
      <c r="B27" s="26">
        <f>B23/5*4</f>
        <v>542640</v>
      </c>
      <c r="C27" s="26" t="s">
        <v>30</v>
      </c>
    </row>
    <row r="28" spans="1:3" ht="26.25">
      <c r="A28" s="27" t="s">
        <v>17</v>
      </c>
      <c r="B28" s="26">
        <f>B24/5</f>
        <v>92000</v>
      </c>
      <c r="C28" s="26" t="s">
        <v>29</v>
      </c>
    </row>
    <row r="29" spans="1:3" ht="26.25">
      <c r="A29" s="26" t="s">
        <v>18</v>
      </c>
      <c r="B29" s="26">
        <f>B24/5*4</f>
        <v>368000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1421125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1421125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G20" sqref="G20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219703000</v>
      </c>
      <c r="C3" s="81" t="s">
        <v>25</v>
      </c>
      <c r="G3" s="11" t="s">
        <v>118</v>
      </c>
    </row>
    <row r="4" spans="1:11" ht="36.75" customHeight="1">
      <c r="A4" s="27" t="s">
        <v>6</v>
      </c>
      <c r="B4" s="7">
        <v>103200000</v>
      </c>
      <c r="C4" s="81"/>
      <c r="G4" s="20" t="s">
        <v>119</v>
      </c>
      <c r="K4" s="15"/>
    </row>
    <row r="5" spans="1:11">
      <c r="A5" s="27" t="s">
        <v>1</v>
      </c>
      <c r="B5" s="26">
        <f>B3-B4</f>
        <v>116503000</v>
      </c>
      <c r="C5" s="81"/>
    </row>
    <row r="6" spans="1:11">
      <c r="A6" s="27" t="s">
        <v>2</v>
      </c>
      <c r="B6" s="29">
        <f>B5/1000/2</f>
        <v>58251.5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58251.5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219703000</v>
      </c>
    </row>
    <row r="11" spans="1:11">
      <c r="A11" s="27" t="s">
        <v>2</v>
      </c>
      <c r="B11" s="31" t="s">
        <v>26</v>
      </c>
      <c r="C11" s="26">
        <f>C10/10000*15/2</f>
        <v>164777.25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164777.25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223028.75</v>
      </c>
      <c r="C17" s="26">
        <f>B17</f>
        <v>223028.75</v>
      </c>
    </row>
    <row r="18" spans="1:3">
      <c r="A18" s="26" t="s">
        <v>11</v>
      </c>
      <c r="B18" s="26">
        <f>B7+C12</f>
        <v>0</v>
      </c>
      <c r="C18" s="28">
        <v>228503</v>
      </c>
    </row>
    <row r="19" spans="1:3">
      <c r="A19" s="26" t="s">
        <v>12</v>
      </c>
      <c r="B19" s="26">
        <f>B17-B18</f>
        <v>223028.75</v>
      </c>
      <c r="C19" s="26">
        <f>C17-C18</f>
        <v>-5474.25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219703000</v>
      </c>
      <c r="C22" s="26" t="s">
        <v>27</v>
      </c>
    </row>
    <row r="23" spans="1:3" ht="26.25">
      <c r="A23" s="27" t="s">
        <v>15</v>
      </c>
      <c r="B23" s="26">
        <f>B22/1000</f>
        <v>219703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219703</v>
      </c>
      <c r="C25" s="26" t="s">
        <v>107</v>
      </c>
    </row>
    <row r="26" spans="1:3" ht="26.25">
      <c r="A26" s="27" t="s">
        <v>19</v>
      </c>
      <c r="B26" s="26">
        <f>B23/5</f>
        <v>43940.6</v>
      </c>
      <c r="C26" s="26" t="s">
        <v>29</v>
      </c>
    </row>
    <row r="27" spans="1:3" ht="26.25">
      <c r="A27" s="26" t="s">
        <v>20</v>
      </c>
      <c r="B27" s="26">
        <f>B23/5*4</f>
        <v>175762.4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442731.75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442731.75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sonovacrnja.org.rs/SL 2011/sl_br_10_20.12.2011.pdf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E18" sqref="E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120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3" sqref="G1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1325527000</v>
      </c>
      <c r="C3" s="81" t="s">
        <v>25</v>
      </c>
      <c r="G3" s="11" t="s">
        <v>121</v>
      </c>
    </row>
    <row r="4" spans="1:11" ht="36.75" customHeight="1">
      <c r="A4" s="27" t="s">
        <v>6</v>
      </c>
      <c r="B4" s="7">
        <v>217037812</v>
      </c>
      <c r="C4" s="81"/>
      <c r="G4" s="11" t="s">
        <v>122</v>
      </c>
      <c r="K4" s="15"/>
    </row>
    <row r="5" spans="1:11">
      <c r="A5" s="27" t="s">
        <v>1</v>
      </c>
      <c r="B5" s="26">
        <f>B3-B4</f>
        <v>1108489188</v>
      </c>
      <c r="C5" s="81"/>
    </row>
    <row r="6" spans="1:11">
      <c r="A6" s="27" t="s">
        <v>2</v>
      </c>
      <c r="B6" s="29">
        <f>B5/1000/2</f>
        <v>554244.59400000004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554244.59400000004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1266668319</v>
      </c>
    </row>
    <row r="11" spans="1:11">
      <c r="A11" s="27" t="s">
        <v>2</v>
      </c>
      <c r="B11" s="31" t="s">
        <v>26</v>
      </c>
      <c r="C11" s="26">
        <f>C10/10000*15/2</f>
        <v>950001.23924999998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950001.23924999998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1504245.8332500001</v>
      </c>
      <c r="C17" s="26">
        <f>B17</f>
        <v>1504245.8332500001</v>
      </c>
    </row>
    <row r="18" spans="1:3">
      <c r="A18" s="26" t="s">
        <v>11</v>
      </c>
      <c r="B18" s="26">
        <f>B7+C12</f>
        <v>0</v>
      </c>
      <c r="C18" s="28">
        <v>1300000</v>
      </c>
    </row>
    <row r="19" spans="1:3">
      <c r="A19" s="26" t="s">
        <v>12</v>
      </c>
      <c r="B19" s="26">
        <f>B17-B18</f>
        <v>1504245.8332500001</v>
      </c>
      <c r="C19" s="26">
        <f>C17-C18</f>
        <v>204245.83325000014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1266668319</v>
      </c>
      <c r="C22" s="26" t="s">
        <v>27</v>
      </c>
    </row>
    <row r="23" spans="1:3" ht="26.25">
      <c r="A23" s="27" t="s">
        <v>15</v>
      </c>
      <c r="B23" s="26">
        <f>B22/1000</f>
        <v>1266668.3189999999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1266668.3189999999</v>
      </c>
      <c r="C25" s="26" t="s">
        <v>107</v>
      </c>
    </row>
    <row r="26" spans="1:3" ht="26.25">
      <c r="A26" s="27" t="s">
        <v>19</v>
      </c>
      <c r="B26" s="26">
        <f>B23/5</f>
        <v>253333.66379999998</v>
      </c>
      <c r="C26" s="26" t="s">
        <v>29</v>
      </c>
    </row>
    <row r="27" spans="1:3" ht="26.25">
      <c r="A27" s="26" t="s">
        <v>20</v>
      </c>
      <c r="B27" s="26">
        <f>B23/5*4</f>
        <v>1013334.6551999999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2770914.1522500003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2770914.1522500003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4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123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34"/>
  <sheetViews>
    <sheetView topLeftCell="A11" workbookViewId="0">
      <selection activeCell="G2" sqref="G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  <c r="G2" s="11" t="s">
        <v>126</v>
      </c>
    </row>
    <row r="3" spans="1:11" ht="30" customHeight="1">
      <c r="A3" s="27" t="s">
        <v>0</v>
      </c>
      <c r="B3" s="7">
        <v>746754345</v>
      </c>
      <c r="C3" s="81" t="s">
        <v>25</v>
      </c>
      <c r="G3" s="11" t="s">
        <v>124</v>
      </c>
    </row>
    <row r="4" spans="1:11" ht="36.75" customHeight="1">
      <c r="A4" s="27" t="s">
        <v>6</v>
      </c>
      <c r="B4" s="7">
        <v>203824296</v>
      </c>
      <c r="C4" s="81"/>
      <c r="G4" s="20" t="s">
        <v>125</v>
      </c>
      <c r="K4" s="15"/>
    </row>
    <row r="5" spans="1:11">
      <c r="A5" s="27" t="s">
        <v>1</v>
      </c>
      <c r="B5" s="26">
        <f>B3-B4</f>
        <v>542930049</v>
      </c>
      <c r="C5" s="81"/>
    </row>
    <row r="6" spans="1:11">
      <c r="A6" s="27" t="s">
        <v>2</v>
      </c>
      <c r="B6" s="29">
        <f>B5/1000/2</f>
        <v>271465.0245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271465.0245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608828904</v>
      </c>
    </row>
    <row r="11" spans="1:11">
      <c r="A11" s="27" t="s">
        <v>2</v>
      </c>
      <c r="B11" s="31" t="s">
        <v>26</v>
      </c>
      <c r="C11" s="26">
        <f>C10/10000*15/2</f>
        <v>456621.67799999996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456621.67799999996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728086.7024999999</v>
      </c>
      <c r="C17" s="26">
        <f>B17</f>
        <v>728086.7024999999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728086.7024999999</v>
      </c>
      <c r="C19" s="26">
        <f>C17-C18</f>
        <v>728086.7024999999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608828904</v>
      </c>
      <c r="C22" s="26" t="s">
        <v>27</v>
      </c>
    </row>
    <row r="23" spans="1:3" ht="26.25">
      <c r="A23" s="27" t="s">
        <v>15</v>
      </c>
      <c r="B23" s="26">
        <f>B22/1000</f>
        <v>608828.90399999998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608828.90399999998</v>
      </c>
      <c r="C25" s="26" t="s">
        <v>107</v>
      </c>
    </row>
    <row r="26" spans="1:3" ht="26.25">
      <c r="A26" s="27" t="s">
        <v>19</v>
      </c>
      <c r="B26" s="26">
        <f>B23/5</f>
        <v>121765.78079999999</v>
      </c>
      <c r="C26" s="26" t="s">
        <v>29</v>
      </c>
    </row>
    <row r="27" spans="1:3" ht="26.25">
      <c r="A27" s="26" t="s">
        <v>20</v>
      </c>
      <c r="B27" s="26">
        <f>B23/5*4</f>
        <v>487063.12319999997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1336915.6064999998</v>
      </c>
    </row>
    <row r="33" spans="1:3">
      <c r="A33" s="2" t="s">
        <v>89</v>
      </c>
      <c r="B33" s="33"/>
      <c r="C33" s="10">
        <v>1200000</v>
      </c>
    </row>
    <row r="34" spans="1:3">
      <c r="A34" s="2" t="s">
        <v>90</v>
      </c>
      <c r="C34" s="2">
        <f>C32-C33</f>
        <v>136915.60649999976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2" r:id="rId2" display="http://www.majdanpek.rs/images/stories/s.g. 2011/Broj 16.pdf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K34"/>
  <sheetViews>
    <sheetView topLeftCell="A11" workbookViewId="0">
      <selection activeCell="C18" sqref="C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10">
        <v>1121233000</v>
      </c>
      <c r="C3" s="81" t="s">
        <v>25</v>
      </c>
      <c r="G3" s="11" t="s">
        <v>127</v>
      </c>
    </row>
    <row r="4" spans="1:11" ht="36.75" customHeight="1">
      <c r="A4" s="27" t="s">
        <v>6</v>
      </c>
      <c r="B4" s="7">
        <v>245400000</v>
      </c>
      <c r="C4" s="81"/>
      <c r="G4" s="20"/>
      <c r="K4" s="15"/>
    </row>
    <row r="5" spans="1:11">
      <c r="A5" s="27" t="s">
        <v>1</v>
      </c>
      <c r="B5" s="26">
        <f>B3-B4</f>
        <v>875833000</v>
      </c>
      <c r="C5" s="81"/>
    </row>
    <row r="6" spans="1:11">
      <c r="A6" s="27" t="s">
        <v>2</v>
      </c>
      <c r="B6" s="29">
        <f>B5/1000/2</f>
        <v>437916.5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437916.5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10">
        <v>1096233000</v>
      </c>
    </row>
    <row r="11" spans="1:11">
      <c r="A11" s="27" t="s">
        <v>2</v>
      </c>
      <c r="B11" s="31" t="s">
        <v>26</v>
      </c>
      <c r="C11" s="26">
        <f>C10/10000*15/2</f>
        <v>822174.75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822174.75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1260091.25</v>
      </c>
      <c r="C17" s="26">
        <f>B17</f>
        <v>1260091.25</v>
      </c>
    </row>
    <row r="18" spans="1:3">
      <c r="A18" s="26" t="s">
        <v>11</v>
      </c>
      <c r="B18" s="26">
        <f>B7+C12</f>
        <v>0</v>
      </c>
      <c r="C18" s="28">
        <v>1000000</v>
      </c>
    </row>
    <row r="19" spans="1:3">
      <c r="A19" s="26" t="s">
        <v>12</v>
      </c>
      <c r="B19" s="26">
        <f>B17-B18</f>
        <v>1260091.25</v>
      </c>
      <c r="C19" s="26">
        <f>C17-C18</f>
        <v>260091.25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1096233000</v>
      </c>
      <c r="C22" s="26" t="s">
        <v>27</v>
      </c>
    </row>
    <row r="23" spans="1:3" ht="26.25">
      <c r="A23" s="27" t="s">
        <v>15</v>
      </c>
      <c r="B23" s="26">
        <f>B22/1000</f>
        <v>1096233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1096233</v>
      </c>
      <c r="C25" s="26" t="s">
        <v>107</v>
      </c>
    </row>
    <row r="26" spans="1:3" ht="26.25">
      <c r="A26" s="27" t="s">
        <v>19</v>
      </c>
      <c r="B26" s="26">
        <f>B23/5</f>
        <v>219246.6</v>
      </c>
      <c r="C26" s="26" t="s">
        <v>29</v>
      </c>
    </row>
    <row r="27" spans="1:3" ht="26.25">
      <c r="A27" s="26" t="s">
        <v>20</v>
      </c>
      <c r="B27" s="26">
        <f>B23/5*4</f>
        <v>876986.4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2356324.25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2356324.25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11" t="s">
        <v>43</v>
      </c>
    </row>
    <row r="4" spans="1:6" ht="30">
      <c r="A4" s="1" t="s">
        <v>6</v>
      </c>
      <c r="B4" s="7"/>
      <c r="C4" s="78"/>
    </row>
    <row r="5" spans="1:6">
      <c r="A5" s="1" t="s">
        <v>1</v>
      </c>
      <c r="B5" s="3">
        <f>B3-B4</f>
        <v>0</v>
      </c>
      <c r="C5" s="78"/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K34"/>
  <sheetViews>
    <sheetView topLeftCell="A17" workbookViewId="0">
      <selection activeCell="C33" sqref="C3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611350520</v>
      </c>
      <c r="C3" s="81" t="s">
        <v>25</v>
      </c>
      <c r="G3" s="11" t="s">
        <v>128</v>
      </c>
    </row>
    <row r="4" spans="1:11" ht="36.75" customHeight="1">
      <c r="A4" s="27" t="s">
        <v>6</v>
      </c>
      <c r="B4" s="7">
        <v>253598185</v>
      </c>
      <c r="C4" s="81"/>
      <c r="G4" s="20"/>
      <c r="K4" s="15"/>
    </row>
    <row r="5" spans="1:11">
      <c r="A5" s="27" t="s">
        <v>1</v>
      </c>
      <c r="B5" s="26">
        <f>B3-B4</f>
        <v>357752335</v>
      </c>
      <c r="C5" s="81"/>
    </row>
    <row r="6" spans="1:11">
      <c r="A6" s="27" t="s">
        <v>2</v>
      </c>
      <c r="B6" s="29">
        <f>B5/1000/2</f>
        <v>178876.16750000001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178876.16750000001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490294893</v>
      </c>
    </row>
    <row r="11" spans="1:11">
      <c r="A11" s="27" t="s">
        <v>2</v>
      </c>
      <c r="B11" s="31" t="s">
        <v>26</v>
      </c>
      <c r="C11" s="26">
        <f>C10/10000*15/2</f>
        <v>367721.16975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367721.16975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546597.33724999998</v>
      </c>
      <c r="C17" s="26">
        <f>B17</f>
        <v>546597.33724999998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546597.33724999998</v>
      </c>
      <c r="C19" s="26">
        <f>C17-C18</f>
        <v>546597.33724999998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490294893</v>
      </c>
      <c r="C22" s="26" t="s">
        <v>27</v>
      </c>
    </row>
    <row r="23" spans="1:3" ht="26.25">
      <c r="A23" s="27" t="s">
        <v>15</v>
      </c>
      <c r="B23" s="26">
        <f>B22/1000</f>
        <v>490294.89299999998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490294.89299999998</v>
      </c>
      <c r="C25" s="26" t="s">
        <v>107</v>
      </c>
    </row>
    <row r="26" spans="1:3" ht="26.25">
      <c r="A26" s="27" t="s">
        <v>19</v>
      </c>
      <c r="B26" s="26">
        <f>B23/5</f>
        <v>98058.978600000002</v>
      </c>
      <c r="C26" s="26" t="s">
        <v>29</v>
      </c>
    </row>
    <row r="27" spans="1:3" ht="26.25">
      <c r="A27" s="26" t="s">
        <v>20</v>
      </c>
      <c r="B27" s="26">
        <f>B23/5*4</f>
        <v>392235.91440000001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1036892.23025</v>
      </c>
    </row>
    <row r="33" spans="1:3">
      <c r="A33" s="2" t="s">
        <v>89</v>
      </c>
      <c r="B33" s="33"/>
      <c r="C33" s="10">
        <v>1248000</v>
      </c>
    </row>
    <row r="34" spans="1:3">
      <c r="A34" s="2" t="s">
        <v>90</v>
      </c>
      <c r="C34" s="2">
        <f>C32-C33</f>
        <v>-211107.76974999998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despotovac.rs/images/stories/Sluzbeni Glasnik broj 9 - 2011.pdf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K34"/>
  <sheetViews>
    <sheetView topLeftCell="A13" workbookViewId="0">
      <selection activeCell="B24" sqref="B2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129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>
        <v>4298421</v>
      </c>
    </row>
    <row r="19" spans="1:3">
      <c r="A19" s="26" t="s">
        <v>12</v>
      </c>
      <c r="B19" s="26">
        <f>B17-B18</f>
        <v>0</v>
      </c>
      <c r="C19" s="26">
        <f>C17-C18</f>
        <v>-4298421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>
        <v>2865614</v>
      </c>
      <c r="C24" s="26" t="s">
        <v>31</v>
      </c>
    </row>
    <row r="25" spans="1:3" ht="26.25">
      <c r="A25" s="27" t="s">
        <v>3</v>
      </c>
      <c r="B25" s="26">
        <f>B23-B24</f>
        <v>-2865614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573122.80000000005</v>
      </c>
      <c r="C28" s="26" t="s">
        <v>29</v>
      </c>
    </row>
    <row r="29" spans="1:3" ht="26.25">
      <c r="A29" s="26" t="s">
        <v>18</v>
      </c>
      <c r="B29" s="26">
        <f>B24/5*4</f>
        <v>2292491.2000000002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20" sqref="G20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130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51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9" sqref="G1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801339200</v>
      </c>
      <c r="C3" s="81" t="s">
        <v>25</v>
      </c>
      <c r="G3" s="11" t="s">
        <v>131</v>
      </c>
    </row>
    <row r="4" spans="1:11" ht="36.75" customHeight="1">
      <c r="A4" s="27" t="s">
        <v>6</v>
      </c>
      <c r="B4" s="7">
        <v>183000000</v>
      </c>
      <c r="C4" s="81"/>
      <c r="G4" s="20" t="s">
        <v>132</v>
      </c>
      <c r="K4" s="15"/>
    </row>
    <row r="5" spans="1:11">
      <c r="A5" s="27" t="s">
        <v>1</v>
      </c>
      <c r="B5" s="26">
        <f>B3-B4</f>
        <v>618339200</v>
      </c>
      <c r="C5" s="81"/>
    </row>
    <row r="6" spans="1:11">
      <c r="A6" s="27" t="s">
        <v>2</v>
      </c>
      <c r="B6" s="29">
        <f>B5/1000/2</f>
        <v>309169.59999999998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309169.59999999998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438948287</v>
      </c>
    </row>
    <row r="11" spans="1:11">
      <c r="A11" s="27" t="s">
        <v>2</v>
      </c>
      <c r="B11" s="31" t="s">
        <v>26</v>
      </c>
      <c r="C11" s="26">
        <f>C10/10000*15/2</f>
        <v>329211.21525000001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329211.21525000001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638380.81524999999</v>
      </c>
      <c r="C17" s="26">
        <f>B17</f>
        <v>638380.81524999999</v>
      </c>
    </row>
    <row r="18" spans="1:3">
      <c r="A18" s="26" t="s">
        <v>11</v>
      </c>
      <c r="B18" s="26">
        <f>B7+C12</f>
        <v>0</v>
      </c>
      <c r="C18" s="28">
        <v>500000</v>
      </c>
    </row>
    <row r="19" spans="1:3">
      <c r="A19" s="26" t="s">
        <v>12</v>
      </c>
      <c r="B19" s="26">
        <f>B17-B18</f>
        <v>638380.81524999999</v>
      </c>
      <c r="C19" s="26">
        <f>C17-C18</f>
        <v>138380.81524999999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438948287</v>
      </c>
      <c r="C22" s="26" t="s">
        <v>27</v>
      </c>
    </row>
    <row r="23" spans="1:3" ht="26.25">
      <c r="A23" s="27" t="s">
        <v>15</v>
      </c>
      <c r="B23" s="26">
        <f>B22/1000</f>
        <v>438948.28700000001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438948.28700000001</v>
      </c>
      <c r="C25" s="26" t="s">
        <v>107</v>
      </c>
    </row>
    <row r="26" spans="1:3" ht="26.25">
      <c r="A26" s="27" t="s">
        <v>19</v>
      </c>
      <c r="B26" s="26">
        <f>B23/5</f>
        <v>87789.657399999996</v>
      </c>
      <c r="C26" s="26" t="s">
        <v>29</v>
      </c>
    </row>
    <row r="27" spans="1:3" ht="26.25">
      <c r="A27" s="26" t="s">
        <v>20</v>
      </c>
      <c r="B27" s="26">
        <f>B23/5*4</f>
        <v>351158.62959999999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1077329.10225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1077329.10225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133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9" sqref="G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134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135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K34"/>
  <sheetViews>
    <sheetView topLeftCell="A11" workbookViewId="0">
      <selection activeCell="E23" sqref="E2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41">
        <v>384879520</v>
      </c>
      <c r="C3" s="81" t="s">
        <v>25</v>
      </c>
      <c r="G3" s="11" t="s">
        <v>136</v>
      </c>
    </row>
    <row r="4" spans="1:11" ht="36.75" customHeight="1">
      <c r="A4" s="27" t="s">
        <v>6</v>
      </c>
      <c r="B4" s="42">
        <v>224745520</v>
      </c>
      <c r="C4" s="81"/>
      <c r="G4" s="43" t="s">
        <v>137</v>
      </c>
      <c r="I4" s="44">
        <v>150000</v>
      </c>
      <c r="K4" s="15"/>
    </row>
    <row r="5" spans="1:11">
      <c r="A5" s="27" t="s">
        <v>1</v>
      </c>
      <c r="B5" s="26">
        <f>B3-B4</f>
        <v>160134000</v>
      </c>
      <c r="C5" s="81"/>
      <c r="G5" s="43" t="s">
        <v>138</v>
      </c>
      <c r="I5" s="44">
        <v>150000</v>
      </c>
    </row>
    <row r="6" spans="1:11">
      <c r="A6" s="27" t="s">
        <v>2</v>
      </c>
      <c r="B6" s="29">
        <f>B5/1000/2</f>
        <v>80067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80067</v>
      </c>
      <c r="C8" s="81"/>
    </row>
    <row r="9" spans="1:11" ht="27" customHeight="1">
      <c r="A9" s="26"/>
      <c r="B9" s="79" t="s">
        <v>4</v>
      </c>
      <c r="C9" s="79"/>
    </row>
    <row r="10" spans="1:11" ht="18">
      <c r="A10" s="26" t="s">
        <v>9</v>
      </c>
      <c r="B10" s="31"/>
      <c r="C10" s="41">
        <v>225619000</v>
      </c>
    </row>
    <row r="11" spans="1:11">
      <c r="A11" s="27" t="s">
        <v>2</v>
      </c>
      <c r="B11" s="31" t="s">
        <v>26</v>
      </c>
      <c r="C11" s="26">
        <f>C10/10000*15/2</f>
        <v>169214.25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169214.25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249281.25</v>
      </c>
      <c r="C17" s="26">
        <f>B17</f>
        <v>249281.25</v>
      </c>
    </row>
    <row r="18" spans="1:3">
      <c r="A18" s="26" t="s">
        <v>11</v>
      </c>
      <c r="B18" s="26">
        <f>B7+C12</f>
        <v>0</v>
      </c>
      <c r="C18" s="28">
        <v>300000</v>
      </c>
    </row>
    <row r="19" spans="1:3">
      <c r="A19" s="26" t="s">
        <v>12</v>
      </c>
      <c r="B19" s="26">
        <f>B17-B18</f>
        <v>249281.25</v>
      </c>
      <c r="C19" s="26">
        <f>C17-C18</f>
        <v>-50718.75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225619000</v>
      </c>
      <c r="C22" s="26" t="s">
        <v>27</v>
      </c>
    </row>
    <row r="23" spans="1:3" ht="26.25">
      <c r="A23" s="27" t="s">
        <v>15</v>
      </c>
      <c r="B23" s="26">
        <f>B22/1000</f>
        <v>225619</v>
      </c>
      <c r="C23" s="26" t="s">
        <v>28</v>
      </c>
    </row>
    <row r="24" spans="1:3">
      <c r="A24" s="27" t="s">
        <v>16</v>
      </c>
      <c r="B24" s="28">
        <v>200000</v>
      </c>
      <c r="C24" s="26" t="s">
        <v>31</v>
      </c>
    </row>
    <row r="25" spans="1:3" ht="26.25">
      <c r="A25" s="27" t="s">
        <v>3</v>
      </c>
      <c r="B25" s="26">
        <f>B23-B24</f>
        <v>25619</v>
      </c>
      <c r="C25" s="26" t="s">
        <v>107</v>
      </c>
    </row>
    <row r="26" spans="1:3" ht="26.25">
      <c r="A26" s="27" t="s">
        <v>19</v>
      </c>
      <c r="B26" s="26">
        <f>B23/5</f>
        <v>45123.8</v>
      </c>
      <c r="C26" s="26" t="s">
        <v>29</v>
      </c>
    </row>
    <row r="27" spans="1:3" ht="26.25">
      <c r="A27" s="26" t="s">
        <v>20</v>
      </c>
      <c r="B27" s="26">
        <f>B23/5*4</f>
        <v>180495.2</v>
      </c>
      <c r="C27" s="26" t="s">
        <v>30</v>
      </c>
    </row>
    <row r="28" spans="1:3" ht="26.25">
      <c r="A28" s="27" t="s">
        <v>17</v>
      </c>
      <c r="B28" s="26">
        <f>B24/5</f>
        <v>40000</v>
      </c>
      <c r="C28" s="26" t="s">
        <v>29</v>
      </c>
    </row>
    <row r="29" spans="1:3" ht="26.25">
      <c r="A29" s="26" t="s">
        <v>18</v>
      </c>
      <c r="B29" s="26">
        <f>B24/5*4</f>
        <v>160000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474900.25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474900.25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F6" sqref="F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291244000</v>
      </c>
      <c r="C3" s="81" t="s">
        <v>25</v>
      </c>
      <c r="G3" s="11" t="s">
        <v>139</v>
      </c>
    </row>
    <row r="4" spans="1:11" ht="36.75" customHeight="1">
      <c r="A4" s="27" t="s">
        <v>6</v>
      </c>
      <c r="B4" s="7">
        <v>181000000</v>
      </c>
      <c r="C4" s="81"/>
      <c r="G4" s="20"/>
      <c r="K4" s="15"/>
    </row>
    <row r="5" spans="1:11">
      <c r="A5" s="27" t="s">
        <v>1</v>
      </c>
      <c r="B5" s="26">
        <f>B3-B4</f>
        <v>110244000</v>
      </c>
      <c r="C5" s="81"/>
    </row>
    <row r="6" spans="1:11">
      <c r="A6" s="27" t="s">
        <v>2</v>
      </c>
      <c r="B6" s="29">
        <f>B5/1000/2</f>
        <v>55122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55122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251014000</v>
      </c>
    </row>
    <row r="11" spans="1:11">
      <c r="A11" s="27" t="s">
        <v>2</v>
      </c>
      <c r="B11" s="31" t="s">
        <v>26</v>
      </c>
      <c r="C11" s="26">
        <f>C10/10000*15/2</f>
        <v>188260.5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188260.5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243382.5</v>
      </c>
      <c r="C17" s="26">
        <f>B17</f>
        <v>243382.5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243382.5</v>
      </c>
      <c r="C19" s="26">
        <f>C17-C18</f>
        <v>243382.5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251014000</v>
      </c>
      <c r="C22" s="26" t="s">
        <v>27</v>
      </c>
    </row>
    <row r="23" spans="1:3" ht="26.25">
      <c r="A23" s="27" t="s">
        <v>15</v>
      </c>
      <c r="B23" s="26">
        <f>B22/1000</f>
        <v>251014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251014</v>
      </c>
      <c r="C25" s="26" t="s">
        <v>107</v>
      </c>
    </row>
    <row r="26" spans="1:3" ht="26.25">
      <c r="A26" s="27" t="s">
        <v>19</v>
      </c>
      <c r="B26" s="26">
        <f>B23/5</f>
        <v>50202.8</v>
      </c>
      <c r="C26" s="26" t="s">
        <v>29</v>
      </c>
    </row>
    <row r="27" spans="1:3" ht="26.25">
      <c r="A27" s="26" t="s">
        <v>20</v>
      </c>
      <c r="B27" s="26">
        <f>B23/5*4</f>
        <v>200811.2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494396.5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494396.5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zagubica.org.rs/files/Sluzbeni glasnik opstine Zagubica 10-11.pdf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9"/>
  <sheetViews>
    <sheetView topLeftCell="A15" workbookViewId="0">
      <selection activeCell="E18" sqref="E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7" ht="24" customHeight="1">
      <c r="A1" s="77" t="s">
        <v>24</v>
      </c>
      <c r="B1" s="77"/>
      <c r="C1" s="77"/>
    </row>
    <row r="2" spans="1:7" ht="30" customHeight="1">
      <c r="B2" s="77" t="s">
        <v>5</v>
      </c>
      <c r="C2" s="77"/>
    </row>
    <row r="3" spans="1:7" ht="30" customHeight="1">
      <c r="A3" s="1" t="s">
        <v>0</v>
      </c>
      <c r="B3" s="7">
        <v>1048703000</v>
      </c>
      <c r="C3" s="78" t="s">
        <v>25</v>
      </c>
      <c r="G3" s="11" t="s">
        <v>50</v>
      </c>
    </row>
    <row r="4" spans="1:7" ht="30">
      <c r="A4" s="1" t="s">
        <v>6</v>
      </c>
      <c r="B4" s="7">
        <v>137230000</v>
      </c>
      <c r="C4" s="78"/>
    </row>
    <row r="5" spans="1:7">
      <c r="A5" s="1" t="s">
        <v>1</v>
      </c>
      <c r="B5" s="3">
        <f>B3-B4</f>
        <v>911473000</v>
      </c>
      <c r="C5" s="78"/>
    </row>
    <row r="6" spans="1:7">
      <c r="A6" s="1" t="s">
        <v>2</v>
      </c>
      <c r="B6" s="8">
        <f>B5/1000/2</f>
        <v>455736.5</v>
      </c>
      <c r="C6" s="78"/>
    </row>
    <row r="7" spans="1:7" ht="30">
      <c r="A7" s="1" t="s">
        <v>7</v>
      </c>
      <c r="B7" s="9"/>
      <c r="C7" s="78"/>
    </row>
    <row r="8" spans="1:7">
      <c r="A8" s="1" t="s">
        <v>8</v>
      </c>
      <c r="B8" s="3">
        <f>B6-B7</f>
        <v>455736.5</v>
      </c>
      <c r="C8" s="78"/>
    </row>
    <row r="9" spans="1:7" ht="30" customHeight="1">
      <c r="A9" s="3"/>
      <c r="B9" s="77" t="s">
        <v>4</v>
      </c>
      <c r="C9" s="77"/>
    </row>
    <row r="10" spans="1:7">
      <c r="A10" s="3" t="s">
        <v>9</v>
      </c>
      <c r="B10" s="5"/>
      <c r="C10" s="7">
        <v>1029492000</v>
      </c>
    </row>
    <row r="11" spans="1:7" ht="30">
      <c r="A11" s="1" t="s">
        <v>2</v>
      </c>
      <c r="B11" s="5" t="s">
        <v>26</v>
      </c>
      <c r="C11" s="3">
        <f>C10/10000*15/2</f>
        <v>772119</v>
      </c>
    </row>
    <row r="12" spans="1:7" ht="30">
      <c r="A12" s="1" t="s">
        <v>7</v>
      </c>
      <c r="B12" s="5"/>
      <c r="C12" s="9"/>
    </row>
    <row r="13" spans="1:7">
      <c r="A13" s="3" t="s">
        <v>8</v>
      </c>
      <c r="B13" s="5"/>
      <c r="C13" s="3">
        <f>C11-C12</f>
        <v>772119</v>
      </c>
    </row>
    <row r="14" spans="1:7">
      <c r="A14" s="3"/>
      <c r="B14" s="5"/>
      <c r="C14" s="3"/>
    </row>
    <row r="15" spans="1:7" ht="20.25" customHeight="1">
      <c r="A15" s="3"/>
      <c r="B15" s="77" t="s">
        <v>23</v>
      </c>
      <c r="C15" s="77"/>
    </row>
    <row r="16" spans="1:7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1227855.5</v>
      </c>
      <c r="C17" s="3">
        <f>B17</f>
        <v>1227855.5</v>
      </c>
    </row>
    <row r="18" spans="1:3">
      <c r="A18" s="3" t="s">
        <v>11</v>
      </c>
      <c r="B18" s="3">
        <f>B7+C12</f>
        <v>0</v>
      </c>
      <c r="C18" s="7">
        <v>1000000</v>
      </c>
    </row>
    <row r="19" spans="1:3">
      <c r="A19" s="3" t="s">
        <v>12</v>
      </c>
      <c r="B19" s="3">
        <f>B17-B18</f>
        <v>1227855.5</v>
      </c>
      <c r="C19" s="3">
        <f>C17-C18</f>
        <v>227855.5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1029492000</v>
      </c>
      <c r="C22" s="6" t="s">
        <v>27</v>
      </c>
    </row>
    <row r="23" spans="1:3" ht="30">
      <c r="A23" s="1" t="s">
        <v>15</v>
      </c>
      <c r="B23" s="3">
        <f>B22/1000</f>
        <v>1029492</v>
      </c>
      <c r="C23" s="6" t="s">
        <v>28</v>
      </c>
    </row>
    <row r="24" spans="1:3" ht="30">
      <c r="A24" s="1" t="s">
        <v>16</v>
      </c>
      <c r="B24" s="7">
        <v>1000000</v>
      </c>
      <c r="C24" s="6" t="s">
        <v>31</v>
      </c>
    </row>
    <row r="25" spans="1:3" ht="24.75">
      <c r="A25" s="1" t="s">
        <v>3</v>
      </c>
      <c r="B25" s="3">
        <f>B23-B24</f>
        <v>29492</v>
      </c>
      <c r="C25" s="6" t="s">
        <v>32</v>
      </c>
    </row>
    <row r="26" spans="1:3" ht="31.5" customHeight="1">
      <c r="A26" s="1" t="s">
        <v>19</v>
      </c>
      <c r="B26" s="3">
        <f>B23/5</f>
        <v>205898.4</v>
      </c>
      <c r="C26" s="6" t="s">
        <v>29</v>
      </c>
    </row>
    <row r="27" spans="1:3" ht="30" customHeight="1">
      <c r="A27" s="3" t="s">
        <v>20</v>
      </c>
      <c r="B27" s="3">
        <f>B23/5*4</f>
        <v>823593.6</v>
      </c>
      <c r="C27" s="6" t="s">
        <v>30</v>
      </c>
    </row>
    <row r="28" spans="1:3" ht="27" customHeight="1">
      <c r="A28" s="1" t="s">
        <v>17</v>
      </c>
      <c r="B28" s="2">
        <f>B24/5</f>
        <v>200000</v>
      </c>
      <c r="C28" s="6" t="s">
        <v>29</v>
      </c>
    </row>
    <row r="29" spans="1:3" ht="31.5" customHeight="1">
      <c r="A29" s="3" t="s">
        <v>18</v>
      </c>
      <c r="B29" s="2">
        <f>B24/5*4</f>
        <v>800000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G3" r:id="rId1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K34"/>
  <sheetViews>
    <sheetView topLeftCell="A11" workbookViewId="0">
      <selection activeCell="G13" sqref="G1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23">
        <v>359000000</v>
      </c>
      <c r="C3" s="81" t="s">
        <v>25</v>
      </c>
      <c r="G3" s="11" t="s">
        <v>140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359000000</v>
      </c>
      <c r="C5" s="81"/>
    </row>
    <row r="6" spans="1:11">
      <c r="A6" s="27" t="s">
        <v>2</v>
      </c>
      <c r="B6" s="29">
        <f>B5/1000/2</f>
        <v>179500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179500</v>
      </c>
      <c r="C8" s="81"/>
    </row>
    <row r="9" spans="1:11" ht="27" customHeight="1">
      <c r="A9" s="26"/>
      <c r="B9" s="79" t="s">
        <v>4</v>
      </c>
      <c r="C9" s="79"/>
    </row>
    <row r="10" spans="1:11" ht="15.75">
      <c r="A10" s="26" t="s">
        <v>9</v>
      </c>
      <c r="B10" s="31"/>
      <c r="C10" s="23">
        <v>323800000</v>
      </c>
    </row>
    <row r="11" spans="1:11">
      <c r="A11" s="27" t="s">
        <v>2</v>
      </c>
      <c r="B11" s="31" t="s">
        <v>26</v>
      </c>
      <c r="C11" s="26">
        <f>C10/10000*15/2</f>
        <v>242850</v>
      </c>
    </row>
    <row r="12" spans="1:11">
      <c r="A12" s="27" t="s">
        <v>7</v>
      </c>
      <c r="B12" s="31"/>
      <c r="C12" s="30">
        <v>249000</v>
      </c>
    </row>
    <row r="13" spans="1:11">
      <c r="A13" s="26" t="s">
        <v>8</v>
      </c>
      <c r="B13" s="31"/>
      <c r="C13" s="26">
        <f>C11-C12</f>
        <v>-6150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422350</v>
      </c>
      <c r="C17" s="26">
        <f>B17</f>
        <v>422350</v>
      </c>
    </row>
    <row r="18" spans="1:3">
      <c r="A18" s="26" t="s">
        <v>11</v>
      </c>
      <c r="B18" s="26">
        <f>B7+C12</f>
        <v>249000</v>
      </c>
      <c r="C18" s="28"/>
    </row>
    <row r="19" spans="1:3">
      <c r="A19" s="26" t="s">
        <v>12</v>
      </c>
      <c r="B19" s="26">
        <f>B17-B18</f>
        <v>173350</v>
      </c>
      <c r="C19" s="26">
        <f>C17-C18</f>
        <v>422350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323800000</v>
      </c>
      <c r="C22" s="26" t="s">
        <v>27</v>
      </c>
    </row>
    <row r="23" spans="1:3" ht="26.25">
      <c r="A23" s="27" t="s">
        <v>15</v>
      </c>
      <c r="B23" s="26">
        <f>B22/1000</f>
        <v>323800</v>
      </c>
      <c r="C23" s="26" t="s">
        <v>28</v>
      </c>
    </row>
    <row r="24" spans="1:3">
      <c r="A24" s="27" t="s">
        <v>16</v>
      </c>
      <c r="B24" s="28">
        <v>332000</v>
      </c>
      <c r="C24" s="26" t="s">
        <v>31</v>
      </c>
    </row>
    <row r="25" spans="1:3" ht="26.25">
      <c r="A25" s="27" t="s">
        <v>3</v>
      </c>
      <c r="B25" s="26">
        <f>B23-B24</f>
        <v>-8200</v>
      </c>
      <c r="C25" s="26" t="s">
        <v>107</v>
      </c>
    </row>
    <row r="26" spans="1:3" ht="26.25">
      <c r="A26" s="27" t="s">
        <v>19</v>
      </c>
      <c r="B26" s="26">
        <f>B23/5</f>
        <v>64760</v>
      </c>
      <c r="C26" s="26" t="s">
        <v>29</v>
      </c>
    </row>
    <row r="27" spans="1:3" ht="26.25">
      <c r="A27" s="26" t="s">
        <v>20</v>
      </c>
      <c r="B27" s="26">
        <f>B23/5*4</f>
        <v>259040</v>
      </c>
      <c r="C27" s="26" t="s">
        <v>30</v>
      </c>
    </row>
    <row r="28" spans="1:3" ht="26.25">
      <c r="A28" s="27" t="s">
        <v>17</v>
      </c>
      <c r="B28" s="26">
        <f>B24/5</f>
        <v>66400</v>
      </c>
      <c r="C28" s="26" t="s">
        <v>29</v>
      </c>
    </row>
    <row r="29" spans="1:3" ht="26.25">
      <c r="A29" s="26" t="s">
        <v>18</v>
      </c>
      <c r="B29" s="26">
        <f>B24/5*4</f>
        <v>265600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746150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746150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portrait" verticalDpi="0" r:id="rId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6" sqref="G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/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H17" sqref="H1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/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K34"/>
  <sheetViews>
    <sheetView topLeftCell="A19" workbookViewId="0">
      <selection activeCell="G34" sqref="G3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2553779167</v>
      </c>
      <c r="C3" s="81" t="s">
        <v>25</v>
      </c>
      <c r="G3" s="11"/>
    </row>
    <row r="4" spans="1:11" ht="36.75" customHeight="1">
      <c r="A4" s="27" t="s">
        <v>6</v>
      </c>
      <c r="B4" s="7">
        <v>132840000</v>
      </c>
      <c r="C4" s="81"/>
      <c r="G4" s="20"/>
      <c r="K4" s="15"/>
    </row>
    <row r="5" spans="1:11">
      <c r="A5" s="27" t="s">
        <v>1</v>
      </c>
      <c r="B5" s="26">
        <f>B3-B4</f>
        <v>2420939167</v>
      </c>
      <c r="C5" s="81"/>
    </row>
    <row r="6" spans="1:11">
      <c r="A6" s="27" t="s">
        <v>2</v>
      </c>
      <c r="B6" s="29">
        <f>B5/1000/2</f>
        <v>1210469.5834999999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1210469.5834999999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2542466517</v>
      </c>
    </row>
    <row r="11" spans="1:11">
      <c r="A11" s="27" t="s">
        <v>2</v>
      </c>
      <c r="B11" s="31" t="s">
        <v>26</v>
      </c>
      <c r="C11" s="26">
        <f>C10/10000*15/2</f>
        <v>1906849.88775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1906849.88775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3117319.4712499999</v>
      </c>
      <c r="C17" s="26">
        <f>B17</f>
        <v>3117319.4712499999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3117319.4712499999</v>
      </c>
      <c r="C19" s="26">
        <f>C17-C18</f>
        <v>3117319.4712499999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2542466517</v>
      </c>
      <c r="C22" s="26" t="s">
        <v>27</v>
      </c>
    </row>
    <row r="23" spans="1:3" ht="26.25">
      <c r="A23" s="27" t="s">
        <v>15</v>
      </c>
      <c r="B23" s="26">
        <f>B22/1000</f>
        <v>2542466.517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2542466.517</v>
      </c>
      <c r="C25" s="26" t="s">
        <v>107</v>
      </c>
    </row>
    <row r="26" spans="1:3" ht="26.25">
      <c r="A26" s="27" t="s">
        <v>19</v>
      </c>
      <c r="B26" s="26">
        <f>B23/5</f>
        <v>508493.30339999998</v>
      </c>
      <c r="C26" s="26" t="s">
        <v>29</v>
      </c>
    </row>
    <row r="27" spans="1:3" ht="26.25">
      <c r="A27" s="26" t="s">
        <v>20</v>
      </c>
      <c r="B27" s="26">
        <f>B23/5*4</f>
        <v>2033973.2135999999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5659785.9882500004</v>
      </c>
    </row>
    <row r="33" spans="1:3">
      <c r="A33" s="2" t="s">
        <v>89</v>
      </c>
      <c r="B33" s="33"/>
      <c r="C33" s="10">
        <v>5900000</v>
      </c>
    </row>
    <row r="34" spans="1:3">
      <c r="A34" s="2" t="s">
        <v>90</v>
      </c>
      <c r="C34" s="2">
        <f>C32-C33</f>
        <v>-240214.0117499996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F8" sqref="F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1011758888</v>
      </c>
      <c r="C3" s="81" t="s">
        <v>25</v>
      </c>
      <c r="G3" s="11" t="s">
        <v>141</v>
      </c>
      <c r="H3" s="2">
        <v>900000</v>
      </c>
    </row>
    <row r="4" spans="1:11" ht="36.75" customHeight="1">
      <c r="A4" s="27" t="s">
        <v>6</v>
      </c>
      <c r="B4" s="7">
        <v>195458888</v>
      </c>
      <c r="C4" s="81"/>
      <c r="G4" s="11" t="s">
        <v>142</v>
      </c>
      <c r="K4" s="15"/>
    </row>
    <row r="5" spans="1:11">
      <c r="A5" s="27" t="s">
        <v>1</v>
      </c>
      <c r="B5" s="26">
        <f>B3-B4</f>
        <v>816300000</v>
      </c>
      <c r="C5" s="81"/>
    </row>
    <row r="6" spans="1:11">
      <c r="A6" s="27" t="s">
        <v>2</v>
      </c>
      <c r="B6" s="29">
        <f>B5/1000/2</f>
        <v>408150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408150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1204367090</v>
      </c>
    </row>
    <row r="11" spans="1:11">
      <c r="A11" s="27" t="s">
        <v>2</v>
      </c>
      <c r="B11" s="31" t="s">
        <v>26</v>
      </c>
      <c r="C11" s="26">
        <f>C10/10000*15/2</f>
        <v>903275.3175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903275.3175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1311425.3174999999</v>
      </c>
      <c r="C17" s="26">
        <f>B17</f>
        <v>1311425.3174999999</v>
      </c>
    </row>
    <row r="18" spans="1:3">
      <c r="A18" s="26" t="s">
        <v>11</v>
      </c>
      <c r="B18" s="26">
        <f>B7+C12</f>
        <v>0</v>
      </c>
      <c r="C18" s="10">
        <v>900000</v>
      </c>
    </row>
    <row r="19" spans="1:3">
      <c r="A19" s="26" t="s">
        <v>12</v>
      </c>
      <c r="B19" s="26">
        <f>B17-B18</f>
        <v>1311425.3174999999</v>
      </c>
      <c r="C19" s="26">
        <f>C17-C18</f>
        <v>411425.31749999989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1204367090</v>
      </c>
      <c r="C22" s="26" t="s">
        <v>27</v>
      </c>
    </row>
    <row r="23" spans="1:3" ht="26.25">
      <c r="A23" s="27" t="s">
        <v>15</v>
      </c>
      <c r="B23" s="26">
        <f>B22/1000</f>
        <v>1204367.0900000001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1204367.0900000001</v>
      </c>
      <c r="C25" s="26" t="s">
        <v>107</v>
      </c>
    </row>
    <row r="26" spans="1:3" ht="26.25">
      <c r="A26" s="27" t="s">
        <v>19</v>
      </c>
      <c r="B26" s="26">
        <f>B23/5</f>
        <v>240873.41800000001</v>
      </c>
      <c r="C26" s="26" t="s">
        <v>29</v>
      </c>
    </row>
    <row r="27" spans="1:3" ht="26.25">
      <c r="A27" s="26" t="s">
        <v>20</v>
      </c>
      <c r="B27" s="26">
        <f>B23/5*4</f>
        <v>963493.67200000002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2515792.4074999997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2515792.4074999997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4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E17" sqref="E1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8" width="10.140625" style="2" bestFit="1" customWidth="1"/>
    <col min="9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10">
        <v>334104260</v>
      </c>
      <c r="C3" s="81" t="s">
        <v>25</v>
      </c>
      <c r="G3" s="11" t="s">
        <v>143</v>
      </c>
    </row>
    <row r="4" spans="1:11" ht="36.75" customHeight="1">
      <c r="A4" s="27" t="s">
        <v>6</v>
      </c>
      <c r="B4" s="7">
        <v>97731000</v>
      </c>
      <c r="C4" s="81"/>
      <c r="G4" s="45" t="s">
        <v>45</v>
      </c>
      <c r="H4" s="46">
        <v>200000</v>
      </c>
      <c r="K4" s="15"/>
    </row>
    <row r="5" spans="1:11">
      <c r="A5" s="27" t="s">
        <v>1</v>
      </c>
      <c r="B5" s="26">
        <f>B3-B4</f>
        <v>236373260</v>
      </c>
      <c r="C5" s="81"/>
    </row>
    <row r="6" spans="1:11">
      <c r="A6" s="27" t="s">
        <v>2</v>
      </c>
      <c r="B6" s="29">
        <f>B5/1000/2</f>
        <v>118186.63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118186.63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10">
        <v>345725460</v>
      </c>
    </row>
    <row r="11" spans="1:11">
      <c r="A11" s="27" t="s">
        <v>2</v>
      </c>
      <c r="B11" s="31" t="s">
        <v>26</v>
      </c>
      <c r="C11" s="26">
        <f>C10/10000*15/2</f>
        <v>259294.09500000003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259294.09500000003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5">
      <c r="A17" s="26" t="s">
        <v>10</v>
      </c>
      <c r="B17" s="26">
        <f>B6+C11</f>
        <v>377480.72500000003</v>
      </c>
      <c r="C17" s="26">
        <f>B17</f>
        <v>377480.72500000003</v>
      </c>
      <c r="E17" s="2">
        <v>3</v>
      </c>
    </row>
    <row r="18" spans="1:5">
      <c r="A18" s="26" t="s">
        <v>11</v>
      </c>
      <c r="B18" s="26">
        <f>B7+C12</f>
        <v>0</v>
      </c>
      <c r="C18" s="28">
        <v>200000</v>
      </c>
    </row>
    <row r="19" spans="1:5">
      <c r="A19" s="26" t="s">
        <v>12</v>
      </c>
      <c r="B19" s="26">
        <f>B17-B18</f>
        <v>377480.72500000003</v>
      </c>
      <c r="C19" s="26">
        <f>C17-C18</f>
        <v>177480.72500000003</v>
      </c>
    </row>
    <row r="20" spans="1:5">
      <c r="A20" s="26"/>
      <c r="B20" s="26"/>
      <c r="C20" s="26"/>
    </row>
    <row r="21" spans="1:5">
      <c r="A21" s="79" t="s">
        <v>13</v>
      </c>
      <c r="B21" s="79"/>
      <c r="C21" s="79"/>
    </row>
    <row r="22" spans="1:5">
      <c r="A22" s="26" t="s">
        <v>14</v>
      </c>
      <c r="B22" s="26">
        <f>C10</f>
        <v>345725460</v>
      </c>
      <c r="C22" s="26" t="s">
        <v>27</v>
      </c>
    </row>
    <row r="23" spans="1:5" ht="26.25">
      <c r="A23" s="27" t="s">
        <v>15</v>
      </c>
      <c r="B23" s="26">
        <f>B22/1000</f>
        <v>345725.46</v>
      </c>
      <c r="C23" s="26" t="s">
        <v>28</v>
      </c>
    </row>
    <row r="24" spans="1:5">
      <c r="A24" s="27" t="s">
        <v>16</v>
      </c>
      <c r="B24" s="28"/>
      <c r="C24" s="26" t="s">
        <v>31</v>
      </c>
    </row>
    <row r="25" spans="1:5" ht="26.25">
      <c r="A25" s="27" t="s">
        <v>3</v>
      </c>
      <c r="B25" s="26">
        <f>B23-B24</f>
        <v>345725.46</v>
      </c>
      <c r="C25" s="26" t="s">
        <v>107</v>
      </c>
    </row>
    <row r="26" spans="1:5" ht="26.25">
      <c r="A26" s="27" t="s">
        <v>19</v>
      </c>
      <c r="B26" s="26">
        <f>B23/5</f>
        <v>69145.092000000004</v>
      </c>
      <c r="C26" s="26" t="s">
        <v>29</v>
      </c>
    </row>
    <row r="27" spans="1:5" ht="26.25">
      <c r="A27" s="26" t="s">
        <v>20</v>
      </c>
      <c r="B27" s="26">
        <f>B23/5*4</f>
        <v>276580.36800000002</v>
      </c>
      <c r="C27" s="26" t="s">
        <v>30</v>
      </c>
    </row>
    <row r="28" spans="1:5" ht="26.25">
      <c r="A28" s="27" t="s">
        <v>17</v>
      </c>
      <c r="B28" s="26">
        <f>B24/5</f>
        <v>0</v>
      </c>
      <c r="C28" s="26" t="s">
        <v>29</v>
      </c>
    </row>
    <row r="29" spans="1:5" ht="26.25">
      <c r="A29" s="26" t="s">
        <v>18</v>
      </c>
      <c r="B29" s="26">
        <f>B24/5*4</f>
        <v>0</v>
      </c>
      <c r="C29" s="26" t="s">
        <v>30</v>
      </c>
    </row>
    <row r="31" spans="1:5" ht="30">
      <c r="A31" s="4" t="s">
        <v>86</v>
      </c>
      <c r="C31" s="2" t="s">
        <v>87</v>
      </c>
    </row>
    <row r="32" spans="1:5">
      <c r="A32" s="2" t="s">
        <v>88</v>
      </c>
      <c r="C32" s="2">
        <f>B23+C17</f>
        <v>723206.18500000006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723206.18500000006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144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2" sqref="G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  <c r="G2" s="11" t="s">
        <v>150</v>
      </c>
    </row>
    <row r="3" spans="1:11" ht="30" customHeight="1">
      <c r="A3" s="27" t="s">
        <v>0</v>
      </c>
      <c r="B3" s="7">
        <v>7980000000</v>
      </c>
      <c r="C3" s="81" t="s">
        <v>25</v>
      </c>
      <c r="G3" s="11" t="s">
        <v>145</v>
      </c>
    </row>
    <row r="4" spans="1:11" ht="36.75" customHeight="1">
      <c r="A4" s="27" t="s">
        <v>6</v>
      </c>
      <c r="B4" s="7">
        <v>687078000</v>
      </c>
      <c r="C4" s="81"/>
      <c r="G4" s="20" t="s">
        <v>146</v>
      </c>
      <c r="K4" s="15"/>
    </row>
    <row r="5" spans="1:11">
      <c r="A5" s="27" t="s">
        <v>1</v>
      </c>
      <c r="B5" s="26">
        <f>B3-B4</f>
        <v>7292922000</v>
      </c>
      <c r="C5" s="81"/>
      <c r="G5" s="2" t="s">
        <v>147</v>
      </c>
    </row>
    <row r="6" spans="1:11">
      <c r="A6" s="27" t="s">
        <v>2</v>
      </c>
      <c r="B6" s="29">
        <f>B5/1000/2</f>
        <v>3646461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3646461</v>
      </c>
      <c r="C8" s="81"/>
      <c r="G8" s="2" t="s">
        <v>145</v>
      </c>
    </row>
    <row r="9" spans="1:11" ht="27" customHeight="1">
      <c r="A9" s="26"/>
      <c r="B9" s="79" t="s">
        <v>4</v>
      </c>
      <c r="C9" s="79"/>
      <c r="G9" s="2" t="s">
        <v>148</v>
      </c>
    </row>
    <row r="10" spans="1:11">
      <c r="A10" s="26" t="s">
        <v>9</v>
      </c>
      <c r="B10" s="31"/>
      <c r="C10" s="7">
        <v>5278043000</v>
      </c>
      <c r="G10" s="2" t="s">
        <v>149</v>
      </c>
    </row>
    <row r="11" spans="1:11">
      <c r="A11" s="27" t="s">
        <v>2</v>
      </c>
      <c r="B11" s="31" t="s">
        <v>26</v>
      </c>
      <c r="C11" s="26">
        <f>C10/10000*15/2</f>
        <v>3958532.2500000005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3958532.2500000005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7604993.25</v>
      </c>
      <c r="C17" s="26">
        <f>B17</f>
        <v>7604993.25</v>
      </c>
    </row>
    <row r="18" spans="1:3">
      <c r="A18" s="26" t="s">
        <v>11</v>
      </c>
      <c r="B18" s="26">
        <f>B7+C12</f>
        <v>0</v>
      </c>
      <c r="C18" s="28">
        <v>7760000</v>
      </c>
    </row>
    <row r="19" spans="1:3">
      <c r="A19" s="26" t="s">
        <v>12</v>
      </c>
      <c r="B19" s="26">
        <f>B17-B18</f>
        <v>7604993.25</v>
      </c>
      <c r="C19" s="26">
        <f>C17-C18</f>
        <v>-155006.75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5278043000</v>
      </c>
      <c r="C22" s="26" t="s">
        <v>27</v>
      </c>
    </row>
    <row r="23" spans="1:3" ht="26.25">
      <c r="A23" s="27" t="s">
        <v>15</v>
      </c>
      <c r="B23" s="26">
        <f>B22/1000</f>
        <v>5278043</v>
      </c>
      <c r="C23" s="26" t="s">
        <v>28</v>
      </c>
    </row>
    <row r="24" spans="1:3">
      <c r="A24" s="27" t="s">
        <v>16</v>
      </c>
      <c r="B24" s="28">
        <v>5280000</v>
      </c>
      <c r="C24" s="26" t="s">
        <v>31</v>
      </c>
    </row>
    <row r="25" spans="1:3" ht="26.25">
      <c r="A25" s="27" t="s">
        <v>3</v>
      </c>
      <c r="B25" s="26">
        <f>B23-B24</f>
        <v>-1957</v>
      </c>
      <c r="C25" s="26" t="s">
        <v>107</v>
      </c>
    </row>
    <row r="26" spans="1:3" ht="26.25">
      <c r="A26" s="27" t="s">
        <v>19</v>
      </c>
      <c r="B26" s="26">
        <f>B23/5</f>
        <v>1055608.6000000001</v>
      </c>
      <c r="C26" s="26" t="s">
        <v>29</v>
      </c>
    </row>
    <row r="27" spans="1:3" ht="26.25">
      <c r="A27" s="26" t="s">
        <v>20</v>
      </c>
      <c r="B27" s="26">
        <f>B23/5*4</f>
        <v>4222434.4000000004</v>
      </c>
      <c r="C27" s="26" t="s">
        <v>30</v>
      </c>
    </row>
    <row r="28" spans="1:3" ht="26.25">
      <c r="A28" s="27" t="s">
        <v>17</v>
      </c>
      <c r="B28" s="26">
        <f>B24/5</f>
        <v>1056000</v>
      </c>
      <c r="C28" s="26" t="s">
        <v>29</v>
      </c>
    </row>
    <row r="29" spans="1:3" ht="26.25">
      <c r="A29" s="26" t="s">
        <v>18</v>
      </c>
      <c r="B29" s="26">
        <f>B24/5*4</f>
        <v>4224000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12883036.25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12883036.25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2" r:id="rId2" display="http://www.kragujevac.rs/templates/admin/plugins/odluke/upload/Sluzbeni list 27_2011.pdf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C18" sqref="C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660021000</v>
      </c>
      <c r="C3" s="81" t="s">
        <v>25</v>
      </c>
      <c r="G3" s="11" t="s">
        <v>151</v>
      </c>
    </row>
    <row r="4" spans="1:11" ht="36.75" customHeight="1">
      <c r="A4" s="27" t="s">
        <v>6</v>
      </c>
      <c r="B4" s="7">
        <v>0</v>
      </c>
      <c r="C4" s="81"/>
      <c r="G4" s="20" t="s">
        <v>152</v>
      </c>
      <c r="K4" s="15"/>
    </row>
    <row r="5" spans="1:11">
      <c r="A5" s="27" t="s">
        <v>1</v>
      </c>
      <c r="B5" s="26">
        <f>B3-B4</f>
        <v>660021000</v>
      </c>
      <c r="C5" s="81"/>
    </row>
    <row r="6" spans="1:11">
      <c r="A6" s="27" t="s">
        <v>2</v>
      </c>
      <c r="B6" s="29">
        <f>B5/1000/2</f>
        <v>330010.5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330010.5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632255800</v>
      </c>
    </row>
    <row r="11" spans="1:11">
      <c r="A11" s="27" t="s">
        <v>2</v>
      </c>
      <c r="B11" s="31" t="s">
        <v>26</v>
      </c>
      <c r="C11" s="26">
        <f>C10/10000*15/2</f>
        <v>474191.85000000003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474191.85000000003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804202.35000000009</v>
      </c>
      <c r="C17" s="26">
        <f>B17</f>
        <v>804202.35000000009</v>
      </c>
    </row>
    <row r="18" spans="1:3">
      <c r="A18" s="26" t="s">
        <v>11</v>
      </c>
      <c r="B18" s="26">
        <f>B7+C12</f>
        <v>0</v>
      </c>
      <c r="C18" s="28">
        <v>591514</v>
      </c>
    </row>
    <row r="19" spans="1:3">
      <c r="A19" s="26" t="s">
        <v>12</v>
      </c>
      <c r="B19" s="26">
        <f>B17-B18</f>
        <v>804202.35000000009</v>
      </c>
      <c r="C19" s="26">
        <f>C17-C18</f>
        <v>212688.35000000009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632255800</v>
      </c>
      <c r="C22" s="26" t="s">
        <v>27</v>
      </c>
    </row>
    <row r="23" spans="1:3" ht="26.25">
      <c r="A23" s="27" t="s">
        <v>15</v>
      </c>
      <c r="B23" s="26">
        <f>B22/1000</f>
        <v>632255.80000000005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632255.80000000005</v>
      </c>
      <c r="C25" s="26" t="s">
        <v>107</v>
      </c>
    </row>
    <row r="26" spans="1:3" ht="26.25">
      <c r="A26" s="27" t="s">
        <v>19</v>
      </c>
      <c r="B26" s="26">
        <f>B23/5</f>
        <v>126451.16</v>
      </c>
      <c r="C26" s="26" t="s">
        <v>29</v>
      </c>
    </row>
    <row r="27" spans="1:3" ht="26.25">
      <c r="A27" s="26" t="s">
        <v>20</v>
      </c>
      <c r="B27" s="26">
        <f>B23/5*4</f>
        <v>505804.64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1436458.1500000001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1436458.1500000001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9" sqref="G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699679942</v>
      </c>
      <c r="C3" s="81" t="s">
        <v>25</v>
      </c>
      <c r="G3" s="11" t="s">
        <v>153</v>
      </c>
    </row>
    <row r="4" spans="1:11" ht="36.75" customHeight="1">
      <c r="A4" s="27" t="s">
        <v>6</v>
      </c>
      <c r="B4" s="7">
        <v>0</v>
      </c>
      <c r="C4" s="81"/>
      <c r="G4" s="20" t="s">
        <v>152</v>
      </c>
      <c r="K4" s="15"/>
    </row>
    <row r="5" spans="1:11">
      <c r="A5" s="27" t="s">
        <v>1</v>
      </c>
      <c r="B5" s="26">
        <f>B3-B4</f>
        <v>699679942</v>
      </c>
      <c r="C5" s="81"/>
    </row>
    <row r="6" spans="1:11">
      <c r="A6" s="27" t="s">
        <v>2</v>
      </c>
      <c r="B6" s="29">
        <f>B5/1000/2</f>
        <v>349839.97100000002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349839.97100000002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642619942</v>
      </c>
    </row>
    <row r="11" spans="1:11">
      <c r="A11" s="27" t="s">
        <v>2</v>
      </c>
      <c r="B11" s="31" t="s">
        <v>26</v>
      </c>
      <c r="C11" s="26">
        <f>C10/10000*15/2</f>
        <v>481964.95650000003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481964.95650000003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831804.92749999999</v>
      </c>
      <c r="C17" s="26">
        <f>B17</f>
        <v>831804.92749999999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831804.92749999999</v>
      </c>
      <c r="C19" s="26">
        <f>C17-C18</f>
        <v>831804.92749999999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642619942</v>
      </c>
      <c r="C22" s="26" t="s">
        <v>27</v>
      </c>
    </row>
    <row r="23" spans="1:3" ht="26.25">
      <c r="A23" s="27" t="s">
        <v>15</v>
      </c>
      <c r="B23" s="26">
        <f>B22/1000</f>
        <v>642619.94200000004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642619.94200000004</v>
      </c>
      <c r="C25" s="26" t="s">
        <v>107</v>
      </c>
    </row>
    <row r="26" spans="1:3" ht="26.25">
      <c r="A26" s="27" t="s">
        <v>19</v>
      </c>
      <c r="B26" s="26">
        <f>B23/5</f>
        <v>128523.9884</v>
      </c>
      <c r="C26" s="26" t="s">
        <v>29</v>
      </c>
    </row>
    <row r="27" spans="1:3" ht="26.25">
      <c r="A27" s="26" t="s">
        <v>20</v>
      </c>
      <c r="B27" s="26">
        <f>B23/5*4</f>
        <v>514095.95360000001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1474424.8695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1474424.8695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7" ht="24" customHeight="1">
      <c r="A1" s="77" t="s">
        <v>24</v>
      </c>
      <c r="B1" s="77"/>
      <c r="C1" s="77"/>
    </row>
    <row r="2" spans="1:7" ht="30" customHeight="1">
      <c r="B2" s="77" t="s">
        <v>5</v>
      </c>
      <c r="C2" s="77"/>
    </row>
    <row r="3" spans="1:7" ht="30" customHeight="1">
      <c r="A3" s="1" t="s">
        <v>0</v>
      </c>
      <c r="B3" s="7"/>
      <c r="C3" s="78" t="s">
        <v>25</v>
      </c>
      <c r="G3" s="2" t="s">
        <v>51</v>
      </c>
    </row>
    <row r="4" spans="1:7" ht="30">
      <c r="A4" s="1" t="s">
        <v>6</v>
      </c>
      <c r="B4" s="7"/>
      <c r="C4" s="78"/>
    </row>
    <row r="5" spans="1:7">
      <c r="A5" s="1" t="s">
        <v>1</v>
      </c>
      <c r="B5" s="3">
        <f>B3-B4</f>
        <v>0</v>
      </c>
      <c r="C5" s="78"/>
    </row>
    <row r="6" spans="1:7">
      <c r="A6" s="1" t="s">
        <v>2</v>
      </c>
      <c r="B6" s="8">
        <f>B5/1000/2</f>
        <v>0</v>
      </c>
      <c r="C6" s="78"/>
    </row>
    <row r="7" spans="1:7" ht="30">
      <c r="A7" s="1" t="s">
        <v>7</v>
      </c>
      <c r="B7" s="9"/>
      <c r="C7" s="78"/>
    </row>
    <row r="8" spans="1:7">
      <c r="A8" s="1" t="s">
        <v>8</v>
      </c>
      <c r="B8" s="3">
        <f>B6-B7</f>
        <v>0</v>
      </c>
      <c r="C8" s="78"/>
    </row>
    <row r="9" spans="1:7" ht="30" customHeight="1">
      <c r="A9" s="3"/>
      <c r="B9" s="77" t="s">
        <v>4</v>
      </c>
      <c r="C9" s="77"/>
    </row>
    <row r="10" spans="1:7">
      <c r="A10" s="3" t="s">
        <v>9</v>
      </c>
      <c r="B10" s="5"/>
      <c r="C10" s="7"/>
    </row>
    <row r="11" spans="1:7" ht="30">
      <c r="A11" s="1" t="s">
        <v>2</v>
      </c>
      <c r="B11" s="5" t="s">
        <v>26</v>
      </c>
      <c r="C11" s="3">
        <f>C10/10000*15/2</f>
        <v>0</v>
      </c>
    </row>
    <row r="12" spans="1:7" ht="30">
      <c r="A12" s="1" t="s">
        <v>7</v>
      </c>
      <c r="B12" s="5"/>
      <c r="C12" s="9"/>
    </row>
    <row r="13" spans="1:7">
      <c r="A13" s="3" t="s">
        <v>8</v>
      </c>
      <c r="B13" s="5"/>
      <c r="C13" s="3">
        <f>C11-C12</f>
        <v>0</v>
      </c>
    </row>
    <row r="14" spans="1:7">
      <c r="A14" s="3"/>
      <c r="B14" s="5"/>
      <c r="C14" s="3"/>
    </row>
    <row r="15" spans="1:7" ht="20.25" customHeight="1">
      <c r="A15" s="3"/>
      <c r="B15" s="77" t="s">
        <v>23</v>
      </c>
      <c r="C15" s="77"/>
    </row>
    <row r="16" spans="1:7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C18" sqref="C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586030483</v>
      </c>
      <c r="C3" s="81" t="s">
        <v>25</v>
      </c>
      <c r="G3" s="11" t="s">
        <v>154</v>
      </c>
    </row>
    <row r="4" spans="1:11" ht="36.75" customHeight="1">
      <c r="A4" s="27" t="s">
        <v>6</v>
      </c>
      <c r="B4" s="7">
        <v>450000</v>
      </c>
      <c r="C4" s="81"/>
      <c r="G4" s="20" t="s">
        <v>141</v>
      </c>
      <c r="H4" s="2">
        <v>536066</v>
      </c>
      <c r="K4" s="15"/>
    </row>
    <row r="5" spans="1:11">
      <c r="A5" s="27" t="s">
        <v>1</v>
      </c>
      <c r="B5" s="26">
        <f>B3-B4</f>
        <v>585580483</v>
      </c>
      <c r="C5" s="81"/>
    </row>
    <row r="6" spans="1:11">
      <c r="A6" s="27" t="s">
        <v>2</v>
      </c>
      <c r="B6" s="29">
        <f>B5/1000/2</f>
        <v>292790.2415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292790.2415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586030483</v>
      </c>
    </row>
    <row r="11" spans="1:11">
      <c r="A11" s="27" t="s">
        <v>2</v>
      </c>
      <c r="B11" s="31" t="s">
        <v>26</v>
      </c>
      <c r="C11" s="26">
        <f>C10/10000*15/2</f>
        <v>439522.86225000001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439522.86225000001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732313.10375000001</v>
      </c>
      <c r="C17" s="26">
        <f>B17</f>
        <v>732313.10375000001</v>
      </c>
    </row>
    <row r="18" spans="1:3">
      <c r="A18" s="26" t="s">
        <v>11</v>
      </c>
      <c r="B18" s="26">
        <f>B7+C12</f>
        <v>0</v>
      </c>
      <c r="C18" s="10">
        <v>536066</v>
      </c>
    </row>
    <row r="19" spans="1:3">
      <c r="A19" s="26" t="s">
        <v>12</v>
      </c>
      <c r="B19" s="26">
        <f>B17-B18</f>
        <v>732313.10375000001</v>
      </c>
      <c r="C19" s="26">
        <f>C17-C18</f>
        <v>196247.10375000001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586030483</v>
      </c>
      <c r="C22" s="26" t="s">
        <v>27</v>
      </c>
    </row>
    <row r="23" spans="1:3" ht="26.25">
      <c r="A23" s="27" t="s">
        <v>15</v>
      </c>
      <c r="B23" s="26">
        <f>B22/1000</f>
        <v>586030.48300000001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586030.48300000001</v>
      </c>
      <c r="C25" s="26" t="s">
        <v>107</v>
      </c>
    </row>
    <row r="26" spans="1:3" ht="26.25">
      <c r="A26" s="27" t="s">
        <v>19</v>
      </c>
      <c r="B26" s="26">
        <f>B23/5</f>
        <v>117206.0966</v>
      </c>
      <c r="C26" s="26" t="s">
        <v>29</v>
      </c>
    </row>
    <row r="27" spans="1:3" ht="26.25">
      <c r="A27" s="26" t="s">
        <v>20</v>
      </c>
      <c r="B27" s="26">
        <f>B23/5*4</f>
        <v>468824.38640000002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1318343.58675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1318343.58675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155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156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157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K34"/>
  <sheetViews>
    <sheetView topLeftCell="A9" workbookViewId="0">
      <selection activeCell="G18" sqref="G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511654968</v>
      </c>
      <c r="C3" s="81" t="s">
        <v>25</v>
      </c>
      <c r="G3" s="11" t="s">
        <v>172</v>
      </c>
    </row>
    <row r="4" spans="1:11" ht="36.75" customHeight="1">
      <c r="A4" s="27" t="s">
        <v>6</v>
      </c>
      <c r="B4" s="7">
        <v>0</v>
      </c>
      <c r="C4" s="81"/>
      <c r="G4" s="40">
        <v>423000</v>
      </c>
      <c r="K4" s="15"/>
    </row>
    <row r="5" spans="1:11">
      <c r="A5" s="27" t="s">
        <v>1</v>
      </c>
      <c r="B5" s="26">
        <f>B3-B4</f>
        <v>511654968</v>
      </c>
      <c r="C5" s="81"/>
    </row>
    <row r="6" spans="1:11">
      <c r="A6" s="27" t="s">
        <v>2</v>
      </c>
      <c r="B6" s="29">
        <f>B5/1000/2</f>
        <v>255827.484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255827.484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511654968</v>
      </c>
    </row>
    <row r="11" spans="1:11">
      <c r="A11" s="27" t="s">
        <v>2</v>
      </c>
      <c r="B11" s="31" t="s">
        <v>26</v>
      </c>
      <c r="C11" s="26">
        <f>C10/10000*15/2</f>
        <v>383741.22600000002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383741.22600000002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639568.71</v>
      </c>
      <c r="C17" s="26">
        <f>B17</f>
        <v>639568.71</v>
      </c>
    </row>
    <row r="18" spans="1:3">
      <c r="A18" s="26" t="s">
        <v>11</v>
      </c>
      <c r="B18" s="26">
        <f>B7+C12</f>
        <v>0</v>
      </c>
      <c r="C18" s="47">
        <v>423000</v>
      </c>
    </row>
    <row r="19" spans="1:3">
      <c r="A19" s="26" t="s">
        <v>12</v>
      </c>
      <c r="B19" s="26">
        <f>B17-B18</f>
        <v>639568.71</v>
      </c>
      <c r="C19" s="26">
        <f>C17-C18</f>
        <v>216568.70999999996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511654968</v>
      </c>
      <c r="C22" s="26" t="s">
        <v>27</v>
      </c>
    </row>
    <row r="23" spans="1:3" ht="26.25">
      <c r="A23" s="27" t="s">
        <v>15</v>
      </c>
      <c r="B23" s="26">
        <f>B22/1000</f>
        <v>511654.96799999999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511654.96799999999</v>
      </c>
      <c r="C25" s="26" t="s">
        <v>107</v>
      </c>
    </row>
    <row r="26" spans="1:3" ht="26.25">
      <c r="A26" s="27" t="s">
        <v>19</v>
      </c>
      <c r="B26" s="26">
        <f>B23/5</f>
        <v>102330.9936</v>
      </c>
      <c r="C26" s="26" t="s">
        <v>29</v>
      </c>
    </row>
    <row r="27" spans="1:3" ht="26.25">
      <c r="A27" s="26" t="s">
        <v>20</v>
      </c>
      <c r="B27" s="26">
        <f>B23/5*4</f>
        <v>409323.97440000001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1151223.6779999998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1151223.6779999998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vozdovac.rs/images/downloads/2012/odluka o budzetu gradske opstine vozdovac 2012.pdf"/>
  </hyperlinks>
  <pageMargins left="0.7" right="0.7" top="0.75" bottom="0.75" header="0.3" footer="0.3"/>
  <pageSetup paperSize="9" orientation="portrait" verticalDpi="0" r:id="rId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F9" sqref="F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599746880</v>
      </c>
      <c r="C3" s="81" t="s">
        <v>25</v>
      </c>
      <c r="G3" s="11" t="s">
        <v>158</v>
      </c>
    </row>
    <row r="4" spans="1:11" ht="36.75" customHeight="1">
      <c r="A4" s="27" t="s">
        <v>6</v>
      </c>
      <c r="B4" s="7">
        <v>0</v>
      </c>
      <c r="C4" s="81"/>
      <c r="G4" s="20"/>
      <c r="K4" s="15"/>
    </row>
    <row r="5" spans="1:11">
      <c r="A5" s="27" t="s">
        <v>1</v>
      </c>
      <c r="B5" s="26">
        <f>B3-B4</f>
        <v>599746880</v>
      </c>
      <c r="C5" s="81"/>
    </row>
    <row r="6" spans="1:11">
      <c r="A6" s="27" t="s">
        <v>2</v>
      </c>
      <c r="B6" s="29">
        <f>B5/1000/2</f>
        <v>299873.44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299873.44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599746880</v>
      </c>
    </row>
    <row r="11" spans="1:11">
      <c r="A11" s="27" t="s">
        <v>2</v>
      </c>
      <c r="B11" s="31" t="s">
        <v>26</v>
      </c>
      <c r="C11" s="26">
        <f>C10/10000*15/2</f>
        <v>449810.16000000003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449810.16000000003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749683.60000000009</v>
      </c>
      <c r="C17" s="26">
        <f>B17</f>
        <v>749683.60000000009</v>
      </c>
    </row>
    <row r="18" spans="1:3">
      <c r="A18" s="26" t="s">
        <v>11</v>
      </c>
      <c r="B18" s="26">
        <f>B7+C12</f>
        <v>0</v>
      </c>
      <c r="C18" s="28">
        <v>668054</v>
      </c>
    </row>
    <row r="19" spans="1:3">
      <c r="A19" s="26" t="s">
        <v>12</v>
      </c>
      <c r="B19" s="26">
        <f>B17-B18</f>
        <v>749683.60000000009</v>
      </c>
      <c r="C19" s="26">
        <f>C17-C18</f>
        <v>81629.600000000093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599746880</v>
      </c>
      <c r="C22" s="26" t="s">
        <v>27</v>
      </c>
    </row>
    <row r="23" spans="1:3" ht="26.25">
      <c r="A23" s="27" t="s">
        <v>15</v>
      </c>
      <c r="B23" s="26">
        <f>B22/1000</f>
        <v>599746.88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599746.88</v>
      </c>
      <c r="C25" s="26" t="s">
        <v>107</v>
      </c>
    </row>
    <row r="26" spans="1:3" ht="26.25">
      <c r="A26" s="27" t="s">
        <v>19</v>
      </c>
      <c r="B26" s="26">
        <f>B23/5</f>
        <v>119949.376</v>
      </c>
      <c r="C26" s="26" t="s">
        <v>29</v>
      </c>
    </row>
    <row r="27" spans="1:3" ht="26.25">
      <c r="A27" s="26" t="s">
        <v>20</v>
      </c>
      <c r="B27" s="26">
        <f>B23/5*4</f>
        <v>479797.50400000002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1349430.48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1349430.48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3" sqref="G1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599746880</v>
      </c>
      <c r="C3" s="81" t="s">
        <v>25</v>
      </c>
      <c r="G3" s="11" t="s">
        <v>159</v>
      </c>
    </row>
    <row r="4" spans="1:11" ht="36.75" customHeight="1">
      <c r="A4" s="27" t="s">
        <v>6</v>
      </c>
      <c r="B4" s="7">
        <v>0</v>
      </c>
      <c r="C4" s="81"/>
      <c r="G4" s="20"/>
      <c r="K4" s="15"/>
    </row>
    <row r="5" spans="1:11">
      <c r="A5" s="27" t="s">
        <v>1</v>
      </c>
      <c r="B5" s="26">
        <f>B3-B4</f>
        <v>599746880</v>
      </c>
      <c r="C5" s="81"/>
    </row>
    <row r="6" spans="1:11">
      <c r="A6" s="27" t="s">
        <v>2</v>
      </c>
      <c r="B6" s="29">
        <f>B5/1000/2</f>
        <v>299873.44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299873.44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585616880</v>
      </c>
    </row>
    <row r="11" spans="1:11">
      <c r="A11" s="27" t="s">
        <v>2</v>
      </c>
      <c r="B11" s="31" t="s">
        <v>26</v>
      </c>
      <c r="C11" s="26">
        <f>C10/10000*15/2</f>
        <v>439212.66000000003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439212.66000000003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739086.10000000009</v>
      </c>
      <c r="C17" s="26">
        <f>B17</f>
        <v>739086.10000000009</v>
      </c>
    </row>
    <row r="18" spans="1:3">
      <c r="A18" s="26" t="s">
        <v>11</v>
      </c>
      <c r="B18" s="26">
        <f>B7+C12</f>
        <v>0</v>
      </c>
      <c r="C18" s="28">
        <v>668054</v>
      </c>
    </row>
    <row r="19" spans="1:3">
      <c r="A19" s="26" t="s">
        <v>12</v>
      </c>
      <c r="B19" s="26">
        <f>B17-B18</f>
        <v>739086.10000000009</v>
      </c>
      <c r="C19" s="26">
        <f>C17-C18</f>
        <v>71032.100000000093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585616880</v>
      </c>
      <c r="C22" s="26" t="s">
        <v>27</v>
      </c>
    </row>
    <row r="23" spans="1:3" ht="26.25">
      <c r="A23" s="27" t="s">
        <v>15</v>
      </c>
      <c r="B23" s="26">
        <f>B22/1000</f>
        <v>585616.88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585616.88</v>
      </c>
      <c r="C25" s="26" t="s">
        <v>107</v>
      </c>
    </row>
    <row r="26" spans="1:3" ht="26.25">
      <c r="A26" s="27" t="s">
        <v>19</v>
      </c>
      <c r="B26" s="26">
        <f>B23/5</f>
        <v>117123.376</v>
      </c>
      <c r="C26" s="26" t="s">
        <v>29</v>
      </c>
    </row>
    <row r="27" spans="1:3" ht="26.25">
      <c r="A27" s="26" t="s">
        <v>20</v>
      </c>
      <c r="B27" s="26">
        <f>B23/5*4</f>
        <v>468493.50400000002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1324702.98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1324702.98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636721298</v>
      </c>
      <c r="C3" s="81" t="s">
        <v>25</v>
      </c>
      <c r="G3" s="11" t="s">
        <v>160</v>
      </c>
    </row>
    <row r="4" spans="1:11" ht="36.75" customHeight="1">
      <c r="A4" s="27" t="s">
        <v>6</v>
      </c>
      <c r="B4" s="7">
        <v>0</v>
      </c>
      <c r="C4" s="81"/>
      <c r="G4" s="20" t="s">
        <v>45</v>
      </c>
      <c r="H4" s="29">
        <v>475000</v>
      </c>
      <c r="K4" s="15"/>
    </row>
    <row r="5" spans="1:11">
      <c r="A5" s="27" t="s">
        <v>1</v>
      </c>
      <c r="B5" s="26">
        <f>B3-B4</f>
        <v>636721298</v>
      </c>
      <c r="C5" s="81"/>
    </row>
    <row r="6" spans="1:11">
      <c r="A6" s="27" t="s">
        <v>2</v>
      </c>
      <c r="B6" s="29">
        <f>B5/1000/2</f>
        <v>318360.64899999998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318360.64899999998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624562630</v>
      </c>
    </row>
    <row r="11" spans="1:11">
      <c r="A11" s="27" t="s">
        <v>2</v>
      </c>
      <c r="B11" s="31" t="s">
        <v>26</v>
      </c>
      <c r="C11" s="26">
        <f>C10/10000*15/2</f>
        <v>468421.97249999997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468421.97249999997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786782.62149999989</v>
      </c>
      <c r="C17" s="26">
        <f>B17</f>
        <v>786782.62149999989</v>
      </c>
    </row>
    <row r="18" spans="1:3">
      <c r="A18" s="26" t="s">
        <v>11</v>
      </c>
      <c r="B18" s="26">
        <f>B7+C12</f>
        <v>0</v>
      </c>
      <c r="C18" s="28">
        <v>475000</v>
      </c>
    </row>
    <row r="19" spans="1:3">
      <c r="A19" s="26" t="s">
        <v>12</v>
      </c>
      <c r="B19" s="26">
        <f>B17-B18</f>
        <v>786782.62149999989</v>
      </c>
      <c r="C19" s="26">
        <f>C17-C18</f>
        <v>311782.62149999989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624562630</v>
      </c>
      <c r="C22" s="26" t="s">
        <v>27</v>
      </c>
    </row>
    <row r="23" spans="1:3" ht="26.25">
      <c r="A23" s="27" t="s">
        <v>15</v>
      </c>
      <c r="B23" s="26">
        <f>B22/1000</f>
        <v>624562.63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624562.63</v>
      </c>
      <c r="C25" s="26" t="s">
        <v>107</v>
      </c>
    </row>
    <row r="26" spans="1:3" ht="26.25">
      <c r="A26" s="27" t="s">
        <v>19</v>
      </c>
      <c r="B26" s="26">
        <f>B23/5</f>
        <v>124912.526</v>
      </c>
      <c r="C26" s="26" t="s">
        <v>29</v>
      </c>
    </row>
    <row r="27" spans="1:3" ht="26.25">
      <c r="A27" s="26" t="s">
        <v>20</v>
      </c>
      <c r="B27" s="26">
        <f>B23/5*4</f>
        <v>499650.10399999999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1411345.2514999998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1411345.2514999998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K34"/>
  <sheetViews>
    <sheetView topLeftCell="A28" workbookViewId="0">
      <selection activeCell="C33" sqref="C3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385345200</v>
      </c>
      <c r="C3" s="81" t="s">
        <v>25</v>
      </c>
      <c r="G3" s="11" t="s">
        <v>161</v>
      </c>
    </row>
    <row r="4" spans="1:11" ht="36.75" customHeight="1">
      <c r="A4" s="27" t="s">
        <v>6</v>
      </c>
      <c r="B4" s="7">
        <v>0</v>
      </c>
      <c r="C4" s="81"/>
      <c r="G4" s="20"/>
      <c r="K4" s="15"/>
    </row>
    <row r="5" spans="1:11">
      <c r="A5" s="27" t="s">
        <v>1</v>
      </c>
      <c r="B5" s="26">
        <f>B3-B4</f>
        <v>385345200</v>
      </c>
      <c r="C5" s="81"/>
    </row>
    <row r="6" spans="1:11">
      <c r="A6" s="27" t="s">
        <v>2</v>
      </c>
      <c r="B6" s="29">
        <f>B5/1000/2</f>
        <v>192672.6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192672.6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351305000</v>
      </c>
    </row>
    <row r="11" spans="1:11">
      <c r="A11" s="27" t="s">
        <v>2</v>
      </c>
      <c r="B11" s="31" t="s">
        <v>26</v>
      </c>
      <c r="C11" s="26">
        <f>C10/10000*15/2</f>
        <v>263478.75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263478.75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456151.35</v>
      </c>
      <c r="C17" s="26">
        <f>B17</f>
        <v>456151.35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456151.35</v>
      </c>
      <c r="C19" s="26">
        <f>C17-C18</f>
        <v>456151.35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351305000</v>
      </c>
      <c r="C22" s="26" t="s">
        <v>27</v>
      </c>
    </row>
    <row r="23" spans="1:3" ht="26.25">
      <c r="A23" s="27" t="s">
        <v>15</v>
      </c>
      <c r="B23" s="26">
        <f>B22/1000</f>
        <v>351305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351305</v>
      </c>
      <c r="C25" s="26" t="s">
        <v>107</v>
      </c>
    </row>
    <row r="26" spans="1:3" ht="26.25">
      <c r="A26" s="27" t="s">
        <v>19</v>
      </c>
      <c r="B26" s="26">
        <f>B23/5</f>
        <v>70261</v>
      </c>
      <c r="C26" s="26" t="s">
        <v>29</v>
      </c>
    </row>
    <row r="27" spans="1:3" ht="26.25">
      <c r="A27" s="26" t="s">
        <v>20</v>
      </c>
      <c r="B27" s="26">
        <f>B23/5*4</f>
        <v>281044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807456.35</v>
      </c>
    </row>
    <row r="33" spans="1:3">
      <c r="A33" s="2" t="s">
        <v>89</v>
      </c>
      <c r="B33" s="33"/>
      <c r="C33" s="10">
        <v>910000</v>
      </c>
    </row>
    <row r="34" spans="1:3">
      <c r="A34" s="2" t="s">
        <v>90</v>
      </c>
      <c r="C34" s="2">
        <f>C32-C33</f>
        <v>-102543.65000000002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sqref="A1:XFD104857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162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topLeftCell="A3" workbookViewId="0">
      <selection activeCell="F12" sqref="F1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7"/>
      <c r="C3" s="78" t="s">
        <v>25</v>
      </c>
      <c r="F3" s="2" t="s">
        <v>52</v>
      </c>
    </row>
    <row r="4" spans="1:6" ht="30">
      <c r="A4" s="1" t="s">
        <v>6</v>
      </c>
      <c r="B4" s="7"/>
      <c r="C4" s="78"/>
      <c r="F4" s="2" t="s">
        <v>54</v>
      </c>
    </row>
    <row r="5" spans="1:6" ht="30">
      <c r="A5" s="1" t="s">
        <v>1</v>
      </c>
      <c r="B5" s="3">
        <f>B3-B4</f>
        <v>0</v>
      </c>
      <c r="C5" s="78"/>
      <c r="F5" s="2" t="s">
        <v>53</v>
      </c>
    </row>
    <row r="6" spans="1:6">
      <c r="A6" s="1" t="s">
        <v>2</v>
      </c>
      <c r="B6" s="8">
        <f>B5/1000/2</f>
        <v>0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0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7"/>
    </row>
    <row r="11" spans="1:6" ht="30">
      <c r="A11" s="1" t="s">
        <v>2</v>
      </c>
      <c r="B11" s="5" t="s">
        <v>26</v>
      </c>
      <c r="C11" s="3">
        <f>C10/10000*15/2</f>
        <v>0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0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0</v>
      </c>
      <c r="C17" s="3">
        <f>B17</f>
        <v>0</v>
      </c>
    </row>
    <row r="18" spans="1:3">
      <c r="A18" s="3" t="s">
        <v>11</v>
      </c>
      <c r="B18" s="3">
        <f>B7+C12</f>
        <v>0</v>
      </c>
      <c r="C18" s="7"/>
    </row>
    <row r="19" spans="1:3">
      <c r="A19" s="3" t="s">
        <v>12</v>
      </c>
      <c r="B19" s="3">
        <f>B17-B18</f>
        <v>0</v>
      </c>
      <c r="C19" s="3">
        <f>C17-C18</f>
        <v>0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0</v>
      </c>
      <c r="C22" s="6" t="s">
        <v>27</v>
      </c>
    </row>
    <row r="23" spans="1:3" ht="30">
      <c r="A23" s="1" t="s">
        <v>15</v>
      </c>
      <c r="B23" s="3">
        <f>B22/1000</f>
        <v>0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0</v>
      </c>
      <c r="C25" s="6" t="s">
        <v>32</v>
      </c>
    </row>
    <row r="26" spans="1:3" ht="31.5" customHeight="1">
      <c r="A26" s="1" t="s">
        <v>19</v>
      </c>
      <c r="B26" s="3">
        <f>B23/5</f>
        <v>0</v>
      </c>
      <c r="C26" s="6" t="s">
        <v>29</v>
      </c>
    </row>
    <row r="27" spans="1:3" ht="30" customHeight="1">
      <c r="A27" s="3" t="s">
        <v>20</v>
      </c>
      <c r="B27" s="3">
        <f>B23/5*4</f>
        <v>0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>
  <dimension ref="A1:K34"/>
  <sheetViews>
    <sheetView topLeftCell="A15" workbookViewId="0">
      <selection activeCell="F27" sqref="F27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1092724000</v>
      </c>
      <c r="C3" s="81" t="s">
        <v>25</v>
      </c>
      <c r="G3" s="11" t="s">
        <v>163</v>
      </c>
    </row>
    <row r="4" spans="1:11" ht="36.75" customHeight="1">
      <c r="A4" s="27" t="s">
        <v>6</v>
      </c>
      <c r="B4" s="7">
        <v>7500000</v>
      </c>
      <c r="C4" s="81"/>
      <c r="G4" s="20" t="s">
        <v>164</v>
      </c>
      <c r="I4" s="2" t="s">
        <v>165</v>
      </c>
      <c r="K4" s="15"/>
    </row>
    <row r="5" spans="1:11">
      <c r="A5" s="27" t="s">
        <v>1</v>
      </c>
      <c r="B5" s="26">
        <f>B3-B4</f>
        <v>1085224000</v>
      </c>
      <c r="C5" s="81"/>
      <c r="G5" s="2" t="s">
        <v>49</v>
      </c>
      <c r="I5" s="2" t="s">
        <v>166</v>
      </c>
    </row>
    <row r="6" spans="1:11">
      <c r="A6" s="27" t="s">
        <v>2</v>
      </c>
      <c r="B6" s="29">
        <f>B5/1000/2</f>
        <v>542612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542612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898844174</v>
      </c>
    </row>
    <row r="11" spans="1:11">
      <c r="A11" s="27" t="s">
        <v>2</v>
      </c>
      <c r="B11" s="31" t="s">
        <v>26</v>
      </c>
      <c r="C11" s="26">
        <f>C10/10000*15/2</f>
        <v>674133.13050000009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674133.13050000009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1216745.1305</v>
      </c>
      <c r="C17" s="26">
        <f>B17</f>
        <v>1216745.1305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1216745.1305</v>
      </c>
      <c r="C19" s="26">
        <f>C17-C18</f>
        <v>1216745.1305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898844174</v>
      </c>
      <c r="C22" s="26" t="s">
        <v>27</v>
      </c>
    </row>
    <row r="23" spans="1:3" ht="26.25">
      <c r="A23" s="27" t="s">
        <v>15</v>
      </c>
      <c r="B23" s="26">
        <f>B22/1000</f>
        <v>898844.174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898844.174</v>
      </c>
      <c r="C25" s="26" t="s">
        <v>107</v>
      </c>
    </row>
    <row r="26" spans="1:3" ht="26.25">
      <c r="A26" s="27" t="s">
        <v>19</v>
      </c>
      <c r="B26" s="26">
        <f>B23/5</f>
        <v>179768.83480000001</v>
      </c>
      <c r="C26" s="26" t="s">
        <v>29</v>
      </c>
    </row>
    <row r="27" spans="1:3" ht="26.25">
      <c r="A27" s="26" t="s">
        <v>20</v>
      </c>
      <c r="B27" s="26">
        <f>B23/5*4</f>
        <v>719075.33920000005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2115589.3045000001</v>
      </c>
    </row>
    <row r="33" spans="1:3">
      <c r="A33" s="2" t="s">
        <v>89</v>
      </c>
      <c r="B33" s="33"/>
      <c r="C33" s="10">
        <v>2101971</v>
      </c>
    </row>
    <row r="34" spans="1:3">
      <c r="A34" s="2" t="s">
        <v>90</v>
      </c>
      <c r="C34" s="2">
        <f>C32-C33</f>
        <v>13618.304500000086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lazarevac.rs/pdf/2011/budzet/Odluka o budzetu GO Lazarevac 2012.pdf"/>
  </hyperlinks>
  <pageMargins left="0.7" right="0.7" top="0.75" bottom="0.75" header="0.3" footer="0.3"/>
  <pageSetup paperSize="9" orientation="landscape" verticalDpi="0" r:id="rId3"/>
</worksheet>
</file>

<file path=xl/worksheets/sheet81.xml><?xml version="1.0" encoding="utf-8"?>
<worksheet xmlns="http://schemas.openxmlformats.org/spreadsheetml/2006/main" xmlns:r="http://schemas.openxmlformats.org/officeDocument/2006/relationships">
  <dimension ref="A1:K34"/>
  <sheetViews>
    <sheetView topLeftCell="A7" workbookViewId="0">
      <selection activeCell="G28" sqref="G2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638278000</v>
      </c>
      <c r="C3" s="81" t="s">
        <v>25</v>
      </c>
      <c r="G3" s="11" t="s">
        <v>167</v>
      </c>
    </row>
    <row r="4" spans="1:11" ht="36.75" customHeight="1">
      <c r="A4" s="27" t="s">
        <v>6</v>
      </c>
      <c r="B4" s="7">
        <v>0</v>
      </c>
      <c r="C4" s="81"/>
      <c r="G4" s="20" t="s">
        <v>168</v>
      </c>
      <c r="H4" s="29">
        <v>638278</v>
      </c>
      <c r="K4" s="15"/>
    </row>
    <row r="5" spans="1:11">
      <c r="A5" s="27" t="s">
        <v>1</v>
      </c>
      <c r="B5" s="26">
        <f>B3-B4</f>
        <v>638278000</v>
      </c>
      <c r="C5" s="81"/>
    </row>
    <row r="6" spans="1:11">
      <c r="A6" s="27" t="s">
        <v>2</v>
      </c>
      <c r="B6" s="29">
        <f>B5/1000/2</f>
        <v>319139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319139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533262000</v>
      </c>
    </row>
    <row r="11" spans="1:11">
      <c r="A11" s="27" t="s">
        <v>2</v>
      </c>
      <c r="B11" s="31" t="s">
        <v>26</v>
      </c>
      <c r="C11" s="26">
        <f>C10/10000*15/2</f>
        <v>399946.5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399946.5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719085.5</v>
      </c>
      <c r="C17" s="26">
        <f>B17</f>
        <v>719085.5</v>
      </c>
    </row>
    <row r="18" spans="1:3">
      <c r="A18" s="26" t="s">
        <v>11</v>
      </c>
      <c r="B18" s="26">
        <f>B7+C12</f>
        <v>0</v>
      </c>
      <c r="C18" s="28">
        <v>638278</v>
      </c>
    </row>
    <row r="19" spans="1:3">
      <c r="A19" s="26" t="s">
        <v>12</v>
      </c>
      <c r="B19" s="26">
        <f>B17-B18</f>
        <v>719085.5</v>
      </c>
      <c r="C19" s="26">
        <f>C17-C18</f>
        <v>80807.5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533262000</v>
      </c>
      <c r="C22" s="26" t="s">
        <v>27</v>
      </c>
    </row>
    <row r="23" spans="1:3" ht="26.25">
      <c r="A23" s="27" t="s">
        <v>15</v>
      </c>
      <c r="B23" s="26">
        <f>B22/1000</f>
        <v>533262</v>
      </c>
      <c r="C23" s="26" t="s">
        <v>28</v>
      </c>
    </row>
    <row r="24" spans="1:3">
      <c r="A24" s="27" t="s">
        <v>16</v>
      </c>
      <c r="B24" s="28">
        <v>638278</v>
      </c>
      <c r="C24" s="26" t="s">
        <v>31</v>
      </c>
    </row>
    <row r="25" spans="1:3" ht="26.25">
      <c r="A25" s="27" t="s">
        <v>3</v>
      </c>
      <c r="B25" s="26">
        <f>B23-B24</f>
        <v>-105016</v>
      </c>
      <c r="C25" s="26" t="s">
        <v>107</v>
      </c>
    </row>
    <row r="26" spans="1:3" ht="26.25">
      <c r="A26" s="27" t="s">
        <v>19</v>
      </c>
      <c r="B26" s="26">
        <f>B23/5</f>
        <v>106652.4</v>
      </c>
      <c r="C26" s="26" t="s">
        <v>29</v>
      </c>
    </row>
    <row r="27" spans="1:3" ht="26.25">
      <c r="A27" s="26" t="s">
        <v>20</v>
      </c>
      <c r="B27" s="26">
        <f>B23/5*4</f>
        <v>426609.6</v>
      </c>
      <c r="C27" s="26" t="s">
        <v>30</v>
      </c>
    </row>
    <row r="28" spans="1:3" ht="26.25">
      <c r="A28" s="27" t="s">
        <v>17</v>
      </c>
      <c r="B28" s="26">
        <f>B24/5</f>
        <v>127655.6</v>
      </c>
      <c r="C28" s="26" t="s">
        <v>29</v>
      </c>
    </row>
    <row r="29" spans="1:3" ht="26.25">
      <c r="A29" s="26" t="s">
        <v>18</v>
      </c>
      <c r="B29" s="26">
        <f>B24/5*4</f>
        <v>510622.4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1252347.5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1252347.5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82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G12" sqref="G1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2129110000</v>
      </c>
      <c r="C3" s="81" t="s">
        <v>25</v>
      </c>
      <c r="G3" s="11" t="s">
        <v>169</v>
      </c>
    </row>
    <row r="4" spans="1:11" ht="36.75" customHeight="1">
      <c r="A4" s="27" t="s">
        <v>6</v>
      </c>
      <c r="B4" s="7">
        <v>1300000</v>
      </c>
      <c r="C4" s="81"/>
      <c r="G4" s="20"/>
      <c r="K4" s="15"/>
    </row>
    <row r="5" spans="1:11">
      <c r="A5" s="27" t="s">
        <v>1</v>
      </c>
      <c r="B5" s="26">
        <f>B3-B4</f>
        <v>2127810000</v>
      </c>
      <c r="C5" s="81"/>
    </row>
    <row r="6" spans="1:11">
      <c r="A6" s="27" t="s">
        <v>2</v>
      </c>
      <c r="B6" s="29">
        <f>B5/1000/2</f>
        <v>1063905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1063905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2009358448</v>
      </c>
      <c r="G10" s="7"/>
    </row>
    <row r="11" spans="1:11">
      <c r="A11" s="27" t="s">
        <v>2</v>
      </c>
      <c r="B11" s="31" t="s">
        <v>26</v>
      </c>
      <c r="C11" s="26">
        <f>C10/10000*15/2</f>
        <v>1507018.8359999999</v>
      </c>
    </row>
    <row r="12" spans="1:11">
      <c r="A12" s="27" t="s">
        <v>7</v>
      </c>
      <c r="B12" s="31"/>
      <c r="C12" s="30"/>
      <c r="G12" s="7"/>
    </row>
    <row r="13" spans="1:11">
      <c r="A13" s="26" t="s">
        <v>8</v>
      </c>
      <c r="B13" s="31"/>
      <c r="C13" s="26">
        <f>C11-C12</f>
        <v>1507018.8359999999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2570923.8360000001</v>
      </c>
      <c r="C17" s="26">
        <f>B17</f>
        <v>2570923.8360000001</v>
      </c>
    </row>
    <row r="18" spans="1:3">
      <c r="A18" s="26" t="s">
        <v>11</v>
      </c>
      <c r="B18" s="26">
        <f>B7+C12</f>
        <v>0</v>
      </c>
      <c r="C18" s="28">
        <v>2500000</v>
      </c>
    </row>
    <row r="19" spans="1:3">
      <c r="A19" s="26" t="s">
        <v>12</v>
      </c>
      <c r="B19" s="26">
        <f>B17-B18</f>
        <v>2570923.8360000001</v>
      </c>
      <c r="C19" s="26">
        <f>C17-C18</f>
        <v>70923.836000000127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2009358448</v>
      </c>
      <c r="C22" s="26" t="s">
        <v>27</v>
      </c>
    </row>
    <row r="23" spans="1:3" ht="26.25">
      <c r="A23" s="27" t="s">
        <v>15</v>
      </c>
      <c r="B23" s="26">
        <f>B22/1000</f>
        <v>2009358.4480000001</v>
      </c>
      <c r="C23" s="26" t="s">
        <v>28</v>
      </c>
    </row>
    <row r="24" spans="1:3">
      <c r="A24" s="27" t="s">
        <v>16</v>
      </c>
      <c r="B24" s="28">
        <v>2000000</v>
      </c>
      <c r="C24" s="26" t="s">
        <v>31</v>
      </c>
    </row>
    <row r="25" spans="1:3" ht="26.25">
      <c r="A25" s="27" t="s">
        <v>3</v>
      </c>
      <c r="B25" s="26">
        <f>B23-B24</f>
        <v>9358.4480000000913</v>
      </c>
      <c r="C25" s="26" t="s">
        <v>107</v>
      </c>
    </row>
    <row r="26" spans="1:3" ht="26.25">
      <c r="A26" s="27" t="s">
        <v>19</v>
      </c>
      <c r="B26" s="26">
        <f>B23/5</f>
        <v>401871.68960000004</v>
      </c>
      <c r="C26" s="26" t="s">
        <v>29</v>
      </c>
    </row>
    <row r="27" spans="1:3" ht="26.25">
      <c r="A27" s="26" t="s">
        <v>20</v>
      </c>
      <c r="B27" s="26">
        <f>B23/5*4</f>
        <v>1607486.7584000002</v>
      </c>
      <c r="C27" s="26" t="s">
        <v>30</v>
      </c>
    </row>
    <row r="28" spans="1:3" ht="26.25">
      <c r="A28" s="27" t="s">
        <v>17</v>
      </c>
      <c r="B28" s="26">
        <f>B24/5</f>
        <v>400000</v>
      </c>
      <c r="C28" s="26" t="s">
        <v>29</v>
      </c>
    </row>
    <row r="29" spans="1:3" ht="26.25">
      <c r="A29" s="26" t="s">
        <v>18</v>
      </c>
      <c r="B29" s="26">
        <f>B24/5*4</f>
        <v>1600000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4580282.284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4580282.284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obrenovac.rs/dokumenta/ODLUKA  o budzetu ZA 2012. GODINU..pdf"/>
  </hyperlinks>
  <pageMargins left="0.7" right="0.7" top="0.75" bottom="0.75" header="0.3" footer="0.3"/>
  <pageSetup paperSize="9" orientation="landscape" verticalDpi="0" r:id="rId3"/>
</worksheet>
</file>

<file path=xl/worksheets/sheet8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D19" sqref="D1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170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G16" sqref="G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814789000</v>
      </c>
      <c r="C3" s="81" t="s">
        <v>25</v>
      </c>
      <c r="G3" s="11" t="s">
        <v>171</v>
      </c>
    </row>
    <row r="4" spans="1:11" ht="36.75" customHeight="1">
      <c r="A4" s="27" t="s">
        <v>6</v>
      </c>
      <c r="B4" s="7">
        <v>0</v>
      </c>
      <c r="C4" s="81"/>
      <c r="G4" s="20"/>
      <c r="K4" s="15"/>
    </row>
    <row r="5" spans="1:11">
      <c r="A5" s="27" t="s">
        <v>1</v>
      </c>
      <c r="B5" s="26">
        <f>B3-B4</f>
        <v>814789000</v>
      </c>
      <c r="C5" s="81"/>
    </row>
    <row r="6" spans="1:11">
      <c r="A6" s="27" t="s">
        <v>2</v>
      </c>
      <c r="B6" s="29">
        <f>B5/1000/2</f>
        <v>407394.5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407394.5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814789000</v>
      </c>
    </row>
    <row r="11" spans="1:11">
      <c r="A11" s="27" t="s">
        <v>2</v>
      </c>
      <c r="B11" s="31" t="s">
        <v>26</v>
      </c>
      <c r="C11" s="26">
        <f>C10/10000*15/2</f>
        <v>611091.75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611091.75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1018486.25</v>
      </c>
      <c r="C17" s="26">
        <f>B17</f>
        <v>1018486.25</v>
      </c>
    </row>
    <row r="18" spans="1:3">
      <c r="A18" s="26" t="s">
        <v>11</v>
      </c>
      <c r="B18" s="26">
        <f>B7+C12</f>
        <v>0</v>
      </c>
      <c r="C18" s="28">
        <v>629265</v>
      </c>
    </row>
    <row r="19" spans="1:3">
      <c r="A19" s="26" t="s">
        <v>12</v>
      </c>
      <c r="B19" s="26">
        <f>B17-B18</f>
        <v>1018486.25</v>
      </c>
      <c r="C19" s="26">
        <f>C17-C18</f>
        <v>389221.25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814789000</v>
      </c>
      <c r="C22" s="26" t="s">
        <v>27</v>
      </c>
    </row>
    <row r="23" spans="1:3" ht="26.25">
      <c r="A23" s="27" t="s">
        <v>15</v>
      </c>
      <c r="B23" s="26">
        <f>B22/1000</f>
        <v>814789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814789</v>
      </c>
      <c r="C25" s="26" t="s">
        <v>107</v>
      </c>
    </row>
    <row r="26" spans="1:3" ht="26.25">
      <c r="A26" s="27" t="s">
        <v>19</v>
      </c>
      <c r="B26" s="26">
        <f>B23/5</f>
        <v>162957.79999999999</v>
      </c>
      <c r="C26" s="26" t="s">
        <v>29</v>
      </c>
    </row>
    <row r="27" spans="1:3" ht="26.25">
      <c r="A27" s="26" t="s">
        <v>20</v>
      </c>
      <c r="B27" s="26">
        <f>B23/5*4</f>
        <v>651831.19999999995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1833275.25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1833275.25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  <pageSetup paperSize="9" orientation="landscape" verticalDpi="0" r:id="rId3"/>
</worksheet>
</file>

<file path=xl/worksheets/sheet85.xml><?xml version="1.0" encoding="utf-8"?>
<worksheet xmlns="http://schemas.openxmlformats.org/spreadsheetml/2006/main" xmlns:r="http://schemas.openxmlformats.org/officeDocument/2006/relationships">
  <dimension ref="A1:K34"/>
  <sheetViews>
    <sheetView topLeftCell="A27" workbookViewId="0">
      <selection activeCell="G4" sqref="G4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1378672100</v>
      </c>
      <c r="C3" s="81" t="s">
        <v>25</v>
      </c>
      <c r="G3" s="11" t="s">
        <v>173</v>
      </c>
    </row>
    <row r="4" spans="1:11" ht="36.75" customHeight="1">
      <c r="A4" s="27" t="s">
        <v>6</v>
      </c>
      <c r="B4" s="7">
        <v>220000000</v>
      </c>
      <c r="C4" s="81"/>
      <c r="G4" s="20" t="s">
        <v>174</v>
      </c>
      <c r="K4" s="15"/>
    </row>
    <row r="5" spans="1:11">
      <c r="A5" s="27" t="s">
        <v>1</v>
      </c>
      <c r="B5" s="26">
        <f>B3-B4</f>
        <v>1158672100</v>
      </c>
      <c r="C5" s="81"/>
    </row>
    <row r="6" spans="1:11">
      <c r="A6" s="27" t="s">
        <v>2</v>
      </c>
      <c r="B6" s="29">
        <f>B5/1000/2</f>
        <v>579336.05000000005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579336.05000000005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1062646145</v>
      </c>
    </row>
    <row r="11" spans="1:11">
      <c r="A11" s="27" t="s">
        <v>2</v>
      </c>
      <c r="B11" s="31" t="s">
        <v>26</v>
      </c>
      <c r="C11" s="26">
        <f>C10/10000*15/2</f>
        <v>796984.60875000001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796984.60875000001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1376320.6587499999</v>
      </c>
      <c r="C17" s="26">
        <f>B17</f>
        <v>1376320.6587499999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1376320.6587499999</v>
      </c>
      <c r="C19" s="26">
        <f>C17-C18</f>
        <v>1376320.6587499999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1062646145</v>
      </c>
      <c r="C22" s="26" t="s">
        <v>27</v>
      </c>
    </row>
    <row r="23" spans="1:3" ht="26.25">
      <c r="A23" s="27" t="s">
        <v>15</v>
      </c>
      <c r="B23" s="26">
        <f>B22/1000</f>
        <v>1062646.145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1062646.145</v>
      </c>
      <c r="C25" s="26" t="s">
        <v>107</v>
      </c>
    </row>
    <row r="26" spans="1:3" ht="26.25">
      <c r="A26" s="27" t="s">
        <v>19</v>
      </c>
      <c r="B26" s="26">
        <f>B23/5</f>
        <v>212529.22899999999</v>
      </c>
      <c r="C26" s="26" t="s">
        <v>29</v>
      </c>
    </row>
    <row r="27" spans="1:3" ht="26.25">
      <c r="A27" s="26" t="s">
        <v>20</v>
      </c>
      <c r="B27" s="26">
        <f>B23/5*4</f>
        <v>850116.91599999997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2438966.80375</v>
      </c>
    </row>
    <row r="33" spans="1:3">
      <c r="A33" s="2" t="s">
        <v>89</v>
      </c>
      <c r="B33" s="33"/>
      <c r="C33" s="10">
        <v>2500000</v>
      </c>
    </row>
    <row r="34" spans="1:3">
      <c r="A34" s="2" t="s">
        <v>90</v>
      </c>
      <c r="C34" s="2">
        <f>C32-C33</f>
        <v>-61033.196250000037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>
  <dimension ref="A1:K34"/>
  <sheetViews>
    <sheetView topLeftCell="A9" workbookViewId="0">
      <selection activeCell="F16" sqref="F1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750840000</v>
      </c>
      <c r="C3" s="81" t="s">
        <v>25</v>
      </c>
      <c r="G3" s="11" t="s">
        <v>175</v>
      </c>
    </row>
    <row r="4" spans="1:11" ht="36.75" customHeight="1">
      <c r="A4" s="27" t="s">
        <v>6</v>
      </c>
      <c r="B4" s="7">
        <v>65000000</v>
      </c>
      <c r="C4" s="81"/>
      <c r="G4" s="20"/>
      <c r="K4" s="15"/>
    </row>
    <row r="5" spans="1:11">
      <c r="A5" s="27" t="s">
        <v>1</v>
      </c>
      <c r="B5" s="26">
        <f>B3-B4</f>
        <v>685840000</v>
      </c>
      <c r="C5" s="81"/>
    </row>
    <row r="6" spans="1:11">
      <c r="A6" s="27" t="s">
        <v>2</v>
      </c>
      <c r="B6" s="29">
        <f>B5/1000/2</f>
        <v>342920</v>
      </c>
      <c r="C6" s="81"/>
    </row>
    <row r="7" spans="1:11">
      <c r="A7" s="27" t="s">
        <v>7</v>
      </c>
      <c r="B7" s="30">
        <v>286000</v>
      </c>
      <c r="C7" s="81"/>
    </row>
    <row r="8" spans="1:11">
      <c r="A8" s="27" t="s">
        <v>8</v>
      </c>
      <c r="B8" s="26">
        <f>B6-B7</f>
        <v>56920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614160000</v>
      </c>
    </row>
    <row r="11" spans="1:11">
      <c r="A11" s="27" t="s">
        <v>2</v>
      </c>
      <c r="B11" s="31" t="s">
        <v>26</v>
      </c>
      <c r="C11" s="26">
        <f>C10/10000*15/2</f>
        <v>460620</v>
      </c>
    </row>
    <row r="12" spans="1:11">
      <c r="A12" s="27" t="s">
        <v>7</v>
      </c>
      <c r="B12" s="31"/>
      <c r="C12" s="30">
        <v>319000</v>
      </c>
    </row>
    <row r="13" spans="1:11">
      <c r="A13" s="26" t="s">
        <v>8</v>
      </c>
      <c r="B13" s="31"/>
      <c r="C13" s="26">
        <f>C11-C12</f>
        <v>141620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803540</v>
      </c>
      <c r="C17" s="26">
        <f>B17</f>
        <v>803540</v>
      </c>
    </row>
    <row r="18" spans="1:3">
      <c r="A18" s="26" t="s">
        <v>11</v>
      </c>
      <c r="B18" s="26">
        <f>B7+C12</f>
        <v>605000</v>
      </c>
      <c r="C18" s="28"/>
    </row>
    <row r="19" spans="1:3">
      <c r="A19" s="26" t="s">
        <v>12</v>
      </c>
      <c r="B19" s="26">
        <f>B17-B18</f>
        <v>198540</v>
      </c>
      <c r="C19" s="26">
        <f>C17-C18</f>
        <v>803540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614160000</v>
      </c>
      <c r="C22" s="26" t="s">
        <v>27</v>
      </c>
    </row>
    <row r="23" spans="1:3" ht="26.25">
      <c r="A23" s="27" t="s">
        <v>15</v>
      </c>
      <c r="B23" s="26">
        <f>B22/1000</f>
        <v>614160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614160</v>
      </c>
      <c r="C25" s="26" t="s">
        <v>107</v>
      </c>
    </row>
    <row r="26" spans="1:3" ht="26.25">
      <c r="A26" s="27" t="s">
        <v>19</v>
      </c>
      <c r="B26" s="26">
        <f>B23/5</f>
        <v>122832</v>
      </c>
      <c r="C26" s="26" t="s">
        <v>29</v>
      </c>
    </row>
    <row r="27" spans="1:3" ht="26.25">
      <c r="A27" s="26" t="s">
        <v>20</v>
      </c>
      <c r="B27" s="26">
        <f>B23/5*4</f>
        <v>491328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1417700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1417700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>
  <dimension ref="A1:K34"/>
  <sheetViews>
    <sheetView topLeftCell="A7" workbookViewId="0">
      <selection activeCell="G18" sqref="G18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10">
        <v>399971712</v>
      </c>
      <c r="C3" s="81" t="s">
        <v>25</v>
      </c>
      <c r="G3" s="11" t="s">
        <v>176</v>
      </c>
    </row>
    <row r="4" spans="1:11" ht="36.75" customHeight="1">
      <c r="A4" s="27" t="s">
        <v>6</v>
      </c>
      <c r="B4" s="10">
        <v>203421712</v>
      </c>
      <c r="C4" s="81"/>
      <c r="G4" s="40">
        <v>200000</v>
      </c>
      <c r="K4" s="15"/>
    </row>
    <row r="5" spans="1:11">
      <c r="A5" s="27" t="s">
        <v>1</v>
      </c>
      <c r="B5" s="26">
        <f>B3-B4</f>
        <v>196550000</v>
      </c>
      <c r="C5" s="81"/>
    </row>
    <row r="6" spans="1:11">
      <c r="A6" s="27" t="s">
        <v>2</v>
      </c>
      <c r="B6" s="29">
        <f>B5/1000/2</f>
        <v>98275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98275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10">
        <v>399971712</v>
      </c>
    </row>
    <row r="11" spans="1:11">
      <c r="A11" s="27" t="s">
        <v>2</v>
      </c>
      <c r="B11" s="31" t="s">
        <v>26</v>
      </c>
      <c r="C11" s="26">
        <f>C10/10000*15/2</f>
        <v>299978.78399999999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299978.78399999999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398253.78399999999</v>
      </c>
      <c r="C17" s="26">
        <f>B17</f>
        <v>398253.78399999999</v>
      </c>
    </row>
    <row r="18" spans="1:3">
      <c r="A18" s="26" t="s">
        <v>11</v>
      </c>
      <c r="B18" s="26">
        <f>B7+C12</f>
        <v>0</v>
      </c>
      <c r="C18" s="28">
        <v>200000</v>
      </c>
    </row>
    <row r="19" spans="1:3">
      <c r="A19" s="26" t="s">
        <v>12</v>
      </c>
      <c r="B19" s="26">
        <f>B17-B18</f>
        <v>398253.78399999999</v>
      </c>
      <c r="C19" s="26">
        <f>C17-C18</f>
        <v>198253.78399999999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399971712</v>
      </c>
      <c r="C22" s="26" t="s">
        <v>27</v>
      </c>
    </row>
    <row r="23" spans="1:3" ht="26.25">
      <c r="A23" s="27" t="s">
        <v>15</v>
      </c>
      <c r="B23" s="26">
        <f>B22/1000</f>
        <v>399971.712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399971.712</v>
      </c>
      <c r="C25" s="26" t="s">
        <v>107</v>
      </c>
    </row>
    <row r="26" spans="1:3" ht="26.25">
      <c r="A26" s="27" t="s">
        <v>19</v>
      </c>
      <c r="B26" s="26">
        <f>B23/5</f>
        <v>79994.342399999994</v>
      </c>
      <c r="C26" s="26" t="s">
        <v>29</v>
      </c>
    </row>
    <row r="27" spans="1:3" ht="26.25">
      <c r="A27" s="26" t="s">
        <v>20</v>
      </c>
      <c r="B27" s="26">
        <f>B23/5*4</f>
        <v>319977.36959999998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798225.49600000004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798225.49600000004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29" sqref="G2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48">
        <v>652828390</v>
      </c>
      <c r="C3" s="81" t="s">
        <v>25</v>
      </c>
      <c r="G3" s="11"/>
    </row>
    <row r="4" spans="1:11" ht="36.75" customHeight="1">
      <c r="A4" s="27" t="s">
        <v>6</v>
      </c>
      <c r="B4" s="49">
        <v>163000000</v>
      </c>
      <c r="C4" s="81"/>
      <c r="G4" s="20"/>
      <c r="K4" s="15"/>
    </row>
    <row r="5" spans="1:11">
      <c r="A5" s="27" t="s">
        <v>1</v>
      </c>
      <c r="B5" s="26">
        <f>B3-B4</f>
        <v>489828390</v>
      </c>
      <c r="C5" s="81"/>
    </row>
    <row r="6" spans="1:11">
      <c r="A6" s="27" t="s">
        <v>2</v>
      </c>
      <c r="B6" s="29">
        <f>B5/1000/2</f>
        <v>244914.19500000001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244914.19500000001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48">
        <v>611518587</v>
      </c>
    </row>
    <row r="11" spans="1:11">
      <c r="A11" s="27" t="s">
        <v>2</v>
      </c>
      <c r="B11" s="31" t="s">
        <v>26</v>
      </c>
      <c r="C11" s="26">
        <f>C10/10000*15/2</f>
        <v>458638.94024999999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458638.94024999999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703553.13525000005</v>
      </c>
      <c r="C17" s="26">
        <f>B17</f>
        <v>703553.13525000005</v>
      </c>
    </row>
    <row r="18" spans="1:3">
      <c r="A18" s="26" t="s">
        <v>11</v>
      </c>
      <c r="B18" s="26">
        <f>B7+C12</f>
        <v>0</v>
      </c>
      <c r="C18" s="28">
        <v>1500000</v>
      </c>
    </row>
    <row r="19" spans="1:3">
      <c r="A19" s="26" t="s">
        <v>12</v>
      </c>
      <c r="B19" s="26">
        <f>B17-B18</f>
        <v>703553.13525000005</v>
      </c>
      <c r="C19" s="26">
        <f>C17-C18</f>
        <v>-796446.86474999995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611518587</v>
      </c>
      <c r="C22" s="26" t="s">
        <v>27</v>
      </c>
    </row>
    <row r="23" spans="1:3" ht="26.25">
      <c r="A23" s="27" t="s">
        <v>15</v>
      </c>
      <c r="B23" s="26">
        <f>B22/1000</f>
        <v>611518.58700000006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611518.58700000006</v>
      </c>
      <c r="C25" s="26" t="s">
        <v>107</v>
      </c>
    </row>
    <row r="26" spans="1:3" ht="26.25">
      <c r="A26" s="27" t="s">
        <v>19</v>
      </c>
      <c r="B26" s="26">
        <f>B23/5</f>
        <v>122303.71740000001</v>
      </c>
      <c r="C26" s="26" t="s">
        <v>29</v>
      </c>
    </row>
    <row r="27" spans="1:3" ht="26.25">
      <c r="A27" s="26" t="s">
        <v>20</v>
      </c>
      <c r="B27" s="26">
        <f>B23/5*4</f>
        <v>489214.86960000003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1315071.7222500001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1315071.7222500001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  <pageSetup paperSize="9" orientation="portrait" verticalDpi="0" r:id="rId2"/>
</worksheet>
</file>

<file path=xl/worksheets/sheet89.xml><?xml version="1.0" encoding="utf-8"?>
<worksheet xmlns="http://schemas.openxmlformats.org/spreadsheetml/2006/main" xmlns:r="http://schemas.openxmlformats.org/officeDocument/2006/relationships">
  <dimension ref="A1:K34"/>
  <sheetViews>
    <sheetView topLeftCell="A3" workbookViewId="0">
      <selection activeCell="H23" sqref="H2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572446381</v>
      </c>
      <c r="C3" s="81" t="s">
        <v>25</v>
      </c>
      <c r="G3" s="11" t="s">
        <v>177</v>
      </c>
    </row>
    <row r="4" spans="1:11" ht="36.75" customHeight="1">
      <c r="A4" s="27" t="s">
        <v>6</v>
      </c>
      <c r="B4" s="7">
        <v>285196000</v>
      </c>
      <c r="C4" s="81"/>
      <c r="G4" s="20" t="s">
        <v>178</v>
      </c>
      <c r="K4" s="15"/>
    </row>
    <row r="5" spans="1:11">
      <c r="A5" s="27" t="s">
        <v>1</v>
      </c>
      <c r="B5" s="26">
        <f>B3-B4</f>
        <v>287250381</v>
      </c>
      <c r="C5" s="81"/>
    </row>
    <row r="6" spans="1:11">
      <c r="A6" s="27" t="s">
        <v>2</v>
      </c>
      <c r="B6" s="29">
        <f>B5/1000/2</f>
        <v>143625.1905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143625.1905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572446381</v>
      </c>
    </row>
    <row r="11" spans="1:11">
      <c r="A11" s="27" t="s">
        <v>2</v>
      </c>
      <c r="B11" s="31" t="s">
        <v>26</v>
      </c>
      <c r="C11" s="26">
        <f>C10/10000*15/2</f>
        <v>429334.78574999998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429334.78574999998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572959.97624999995</v>
      </c>
      <c r="C17" s="26">
        <f>B17</f>
        <v>572959.97624999995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572959.97624999995</v>
      </c>
      <c r="C19" s="26">
        <f>C17-C18</f>
        <v>572959.97624999995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572446381</v>
      </c>
      <c r="C22" s="26" t="s">
        <v>27</v>
      </c>
    </row>
    <row r="23" spans="1:3" ht="26.25">
      <c r="A23" s="27" t="s">
        <v>15</v>
      </c>
      <c r="B23" s="26">
        <f>B22/1000</f>
        <v>572446.38100000005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572446.38100000005</v>
      </c>
      <c r="C25" s="26" t="s">
        <v>107</v>
      </c>
    </row>
    <row r="26" spans="1:3" ht="26.25">
      <c r="A26" s="27" t="s">
        <v>19</v>
      </c>
      <c r="B26" s="26">
        <f>B23/5</f>
        <v>114489.27620000001</v>
      </c>
      <c r="C26" s="26" t="s">
        <v>29</v>
      </c>
    </row>
    <row r="27" spans="1:3" ht="26.25">
      <c r="A27" s="26" t="s">
        <v>20</v>
      </c>
      <c r="B27" s="26">
        <f>B23/5*4</f>
        <v>457957.10480000003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1145406.3572499999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1145406.3572499999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topLeftCell="A7" workbookViewId="0">
      <selection activeCell="C10" sqref="C10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5" width="9.140625" style="2"/>
    <col min="6" max="6" width="65.85546875" style="2" customWidth="1"/>
    <col min="7" max="16384" width="9.140625" style="2"/>
  </cols>
  <sheetData>
    <row r="1" spans="1:6" ht="24" customHeight="1">
      <c r="A1" s="77" t="s">
        <v>24</v>
      </c>
      <c r="B1" s="77"/>
      <c r="C1" s="77"/>
    </row>
    <row r="2" spans="1:6" ht="30" customHeight="1">
      <c r="B2" s="77" t="s">
        <v>5</v>
      </c>
      <c r="C2" s="77"/>
    </row>
    <row r="3" spans="1:6" ht="30" customHeight="1">
      <c r="A3" s="1" t="s">
        <v>0</v>
      </c>
      <c r="B3" s="10">
        <v>400693269</v>
      </c>
      <c r="C3" s="78" t="s">
        <v>25</v>
      </c>
      <c r="F3" s="11" t="s">
        <v>55</v>
      </c>
    </row>
    <row r="4" spans="1:6" ht="30">
      <c r="A4" s="1" t="s">
        <v>6</v>
      </c>
      <c r="B4" s="10">
        <v>163235957</v>
      </c>
      <c r="C4" s="78"/>
      <c r="F4" s="2" t="s">
        <v>56</v>
      </c>
    </row>
    <row r="5" spans="1:6">
      <c r="A5" s="1" t="s">
        <v>1</v>
      </c>
      <c r="B5" s="3">
        <f>B3-B4</f>
        <v>237457312</v>
      </c>
      <c r="C5" s="78"/>
      <c r="F5" s="2" t="s">
        <v>57</v>
      </c>
    </row>
    <row r="6" spans="1:6">
      <c r="A6" s="1" t="s">
        <v>2</v>
      </c>
      <c r="B6" s="8">
        <f>B5/1000/2</f>
        <v>118728.656</v>
      </c>
      <c r="C6" s="78"/>
    </row>
    <row r="7" spans="1:6" ht="30">
      <c r="A7" s="1" t="s">
        <v>7</v>
      </c>
      <c r="B7" s="9"/>
      <c r="C7" s="78"/>
    </row>
    <row r="8" spans="1:6">
      <c r="A8" s="1" t="s">
        <v>8</v>
      </c>
      <c r="B8" s="3">
        <f>B6-B7</f>
        <v>118728.656</v>
      </c>
      <c r="C8" s="78"/>
    </row>
    <row r="9" spans="1:6" ht="30" customHeight="1">
      <c r="A9" s="3"/>
      <c r="B9" s="77" t="s">
        <v>4</v>
      </c>
      <c r="C9" s="77"/>
    </row>
    <row r="10" spans="1:6">
      <c r="A10" s="3" t="s">
        <v>9</v>
      </c>
      <c r="B10" s="5"/>
      <c r="C10" s="10">
        <v>396893269</v>
      </c>
    </row>
    <row r="11" spans="1:6" ht="30">
      <c r="A11" s="1" t="s">
        <v>2</v>
      </c>
      <c r="B11" s="5" t="s">
        <v>26</v>
      </c>
      <c r="C11" s="3">
        <f>C10/10000*15/2</f>
        <v>297669.95175000001</v>
      </c>
    </row>
    <row r="12" spans="1:6" ht="30">
      <c r="A12" s="1" t="s">
        <v>7</v>
      </c>
      <c r="B12" s="5"/>
      <c r="C12" s="9"/>
    </row>
    <row r="13" spans="1:6">
      <c r="A13" s="3" t="s">
        <v>8</v>
      </c>
      <c r="B13" s="5"/>
      <c r="C13" s="3">
        <f>C11-C12</f>
        <v>297669.95175000001</v>
      </c>
    </row>
    <row r="14" spans="1:6">
      <c r="A14" s="3"/>
      <c r="B14" s="5"/>
      <c r="C14" s="3"/>
    </row>
    <row r="15" spans="1:6" ht="20.25" customHeight="1">
      <c r="A15" s="3"/>
      <c r="B15" s="77" t="s">
        <v>23</v>
      </c>
      <c r="C15" s="77"/>
    </row>
    <row r="16" spans="1:6" ht="45">
      <c r="A16" s="3"/>
      <c r="B16" s="4" t="s">
        <v>21</v>
      </c>
      <c r="C16" s="4" t="s">
        <v>22</v>
      </c>
    </row>
    <row r="17" spans="1:3">
      <c r="A17" s="3" t="s">
        <v>10</v>
      </c>
      <c r="B17" s="3">
        <f>B6+C11</f>
        <v>416398.60775000002</v>
      </c>
      <c r="C17" s="3">
        <f>B17</f>
        <v>416398.60775000002</v>
      </c>
    </row>
    <row r="18" spans="1:3">
      <c r="A18" s="3" t="s">
        <v>11</v>
      </c>
      <c r="B18" s="3">
        <f>B7+C12</f>
        <v>0</v>
      </c>
      <c r="C18" s="7">
        <v>395000</v>
      </c>
    </row>
    <row r="19" spans="1:3">
      <c r="A19" s="3" t="s">
        <v>12</v>
      </c>
      <c r="B19" s="3">
        <f>B17-B18</f>
        <v>416398.60775000002</v>
      </c>
      <c r="C19" s="3">
        <f>C17-C18</f>
        <v>21398.607750000025</v>
      </c>
    </row>
    <row r="20" spans="1:3">
      <c r="A20" s="3"/>
      <c r="B20" s="3"/>
      <c r="C20" s="3"/>
    </row>
    <row r="21" spans="1:3" ht="19.5" customHeight="1">
      <c r="A21" s="77" t="s">
        <v>13</v>
      </c>
      <c r="B21" s="77"/>
      <c r="C21" s="77"/>
    </row>
    <row r="22" spans="1:3" ht="30">
      <c r="A22" s="3" t="s">
        <v>14</v>
      </c>
      <c r="B22" s="3">
        <f>C10</f>
        <v>396893269</v>
      </c>
      <c r="C22" s="6" t="s">
        <v>27</v>
      </c>
    </row>
    <row r="23" spans="1:3" ht="30">
      <c r="A23" s="1" t="s">
        <v>15</v>
      </c>
      <c r="B23" s="3">
        <f>B22/1000</f>
        <v>396893.26899999997</v>
      </c>
      <c r="C23" s="6" t="s">
        <v>28</v>
      </c>
    </row>
    <row r="24" spans="1:3" ht="30">
      <c r="A24" s="1" t="s">
        <v>16</v>
      </c>
      <c r="B24" s="7"/>
      <c r="C24" s="6" t="s">
        <v>31</v>
      </c>
    </row>
    <row r="25" spans="1:3" ht="24.75">
      <c r="A25" s="1" t="s">
        <v>3</v>
      </c>
      <c r="B25" s="3">
        <f>B23-B24</f>
        <v>396893.26899999997</v>
      </c>
      <c r="C25" s="6" t="s">
        <v>32</v>
      </c>
    </row>
    <row r="26" spans="1:3" ht="31.5" customHeight="1">
      <c r="A26" s="1" t="s">
        <v>19</v>
      </c>
      <c r="B26" s="3">
        <f>B23/5</f>
        <v>79378.6538</v>
      </c>
      <c r="C26" s="6" t="s">
        <v>29</v>
      </c>
    </row>
    <row r="27" spans="1:3" ht="30" customHeight="1">
      <c r="A27" s="3" t="s">
        <v>20</v>
      </c>
      <c r="B27" s="3">
        <f>B23/5*4</f>
        <v>317514.6152</v>
      </c>
      <c r="C27" s="6" t="s">
        <v>30</v>
      </c>
    </row>
    <row r="28" spans="1:3" ht="27" customHeight="1">
      <c r="A28" s="1" t="s">
        <v>17</v>
      </c>
      <c r="B28" s="2">
        <f>B24/5</f>
        <v>0</v>
      </c>
      <c r="C28" s="6" t="s">
        <v>29</v>
      </c>
    </row>
    <row r="29" spans="1:3" ht="31.5" customHeight="1">
      <c r="A29" s="3" t="s">
        <v>18</v>
      </c>
      <c r="B29" s="2">
        <f>B24/5*4</f>
        <v>0</v>
      </c>
      <c r="C29" s="6" t="s">
        <v>30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</worksheet>
</file>

<file path=xl/worksheets/sheet90.xml><?xml version="1.0" encoding="utf-8"?>
<worksheet xmlns="http://schemas.openxmlformats.org/spreadsheetml/2006/main" xmlns:r="http://schemas.openxmlformats.org/officeDocument/2006/relationships">
  <dimension ref="A1:K34"/>
  <sheetViews>
    <sheetView topLeftCell="A17" workbookViewId="0">
      <selection activeCell="C33" sqref="C3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533634549</v>
      </c>
      <c r="C3" s="81" t="s">
        <v>25</v>
      </c>
      <c r="G3" s="11"/>
    </row>
    <row r="4" spans="1:11" ht="36.75" customHeight="1">
      <c r="A4" s="27" t="s">
        <v>6</v>
      </c>
      <c r="B4" s="7">
        <v>205332000</v>
      </c>
      <c r="C4" s="81"/>
      <c r="G4" s="20"/>
      <c r="K4" s="15"/>
    </row>
    <row r="5" spans="1:11">
      <c r="A5" s="27" t="s">
        <v>1</v>
      </c>
      <c r="B5" s="26">
        <f>B3-B4</f>
        <v>328302549</v>
      </c>
      <c r="C5" s="81"/>
    </row>
    <row r="6" spans="1:11">
      <c r="A6" s="27" t="s">
        <v>2</v>
      </c>
      <c r="B6" s="29">
        <f>B5/1000/2</f>
        <v>164151.2745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164151.2745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536414549</v>
      </c>
    </row>
    <row r="11" spans="1:11">
      <c r="A11" s="27" t="s">
        <v>2</v>
      </c>
      <c r="B11" s="31" t="s">
        <v>26</v>
      </c>
      <c r="C11" s="26">
        <f>C10/10000*15/2</f>
        <v>402310.91174999997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402310.91174999997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566462.18625000003</v>
      </c>
      <c r="C17" s="26">
        <f>B17</f>
        <v>566462.18625000003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566462.18625000003</v>
      </c>
      <c r="C19" s="26">
        <f>C17-C18</f>
        <v>566462.18625000003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536414549</v>
      </c>
      <c r="C22" s="26" t="s">
        <v>27</v>
      </c>
    </row>
    <row r="23" spans="1:3" ht="26.25">
      <c r="A23" s="27" t="s">
        <v>15</v>
      </c>
      <c r="B23" s="26">
        <f>B22/1000</f>
        <v>536414.549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536414.549</v>
      </c>
      <c r="C25" s="26" t="s">
        <v>107</v>
      </c>
    </row>
    <row r="26" spans="1:3" ht="26.25">
      <c r="A26" s="27" t="s">
        <v>19</v>
      </c>
      <c r="B26" s="26">
        <f>B23/5</f>
        <v>107282.90979999999</v>
      </c>
      <c r="C26" s="26" t="s">
        <v>29</v>
      </c>
    </row>
    <row r="27" spans="1:3" ht="26.25">
      <c r="A27" s="26" t="s">
        <v>20</v>
      </c>
      <c r="B27" s="26">
        <f>B23/5*4</f>
        <v>429131.63919999998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1102876.7352499999</v>
      </c>
    </row>
    <row r="33" spans="1:3">
      <c r="A33" s="2" t="s">
        <v>89</v>
      </c>
      <c r="B33" s="33"/>
      <c r="C33" s="10">
        <v>1000000</v>
      </c>
    </row>
    <row r="34" spans="1:3">
      <c r="A34" s="2" t="s">
        <v>90</v>
      </c>
      <c r="C34" s="2">
        <f>C32-C33</f>
        <v>102876.73524999991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>
  <dimension ref="A1:K34"/>
  <sheetViews>
    <sheetView topLeftCell="A7" workbookViewId="0">
      <selection activeCell="G26" sqref="G26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23">
        <v>540000000</v>
      </c>
      <c r="C3" s="81" t="s">
        <v>25</v>
      </c>
      <c r="G3" s="11"/>
    </row>
    <row r="4" spans="1:11" ht="36.75" customHeight="1">
      <c r="A4" s="27" t="s">
        <v>6</v>
      </c>
      <c r="B4" s="37">
        <v>300000000</v>
      </c>
      <c r="C4" s="81"/>
      <c r="G4" s="20"/>
      <c r="K4" s="15"/>
    </row>
    <row r="5" spans="1:11">
      <c r="A5" s="27" t="s">
        <v>1</v>
      </c>
      <c r="B5" s="26">
        <f>B3-B4</f>
        <v>240000000</v>
      </c>
      <c r="C5" s="81"/>
    </row>
    <row r="6" spans="1:11">
      <c r="A6" s="27" t="s">
        <v>2</v>
      </c>
      <c r="B6" s="29">
        <f>B5/1000/2</f>
        <v>120000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120000</v>
      </c>
      <c r="C8" s="81"/>
    </row>
    <row r="9" spans="1:11" ht="27" customHeight="1">
      <c r="A9" s="26"/>
      <c r="B9" s="79" t="s">
        <v>4</v>
      </c>
      <c r="C9" s="79"/>
    </row>
    <row r="10" spans="1:11" ht="15.75">
      <c r="A10" s="26" t="s">
        <v>9</v>
      </c>
      <c r="B10" s="31"/>
      <c r="C10" s="23">
        <v>531436000</v>
      </c>
    </row>
    <row r="11" spans="1:11">
      <c r="A11" s="27" t="s">
        <v>2</v>
      </c>
      <c r="B11" s="31" t="s">
        <v>26</v>
      </c>
      <c r="C11" s="26">
        <f>C10/10000*15/2</f>
        <v>398577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398577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518577</v>
      </c>
      <c r="C17" s="26">
        <f>B17</f>
        <v>518577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518577</v>
      </c>
      <c r="C19" s="26">
        <f>C17-C18</f>
        <v>518577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531436000</v>
      </c>
      <c r="C22" s="26" t="s">
        <v>27</v>
      </c>
    </row>
    <row r="23" spans="1:3" ht="26.25">
      <c r="A23" s="27" t="s">
        <v>15</v>
      </c>
      <c r="B23" s="26">
        <f>B22/1000</f>
        <v>531436</v>
      </c>
      <c r="C23" s="26" t="s">
        <v>28</v>
      </c>
    </row>
    <row r="24" spans="1:3">
      <c r="A24" s="27" t="s">
        <v>16</v>
      </c>
      <c r="B24" s="28">
        <v>540000</v>
      </c>
      <c r="C24" s="26" t="s">
        <v>31</v>
      </c>
    </row>
    <row r="25" spans="1:3" ht="26.25">
      <c r="A25" s="27" t="s">
        <v>3</v>
      </c>
      <c r="B25" s="26">
        <f>B23-B24</f>
        <v>-8564</v>
      </c>
      <c r="C25" s="26" t="s">
        <v>107</v>
      </c>
    </row>
    <row r="26" spans="1:3" ht="26.25">
      <c r="A26" s="27" t="s">
        <v>19</v>
      </c>
      <c r="B26" s="26">
        <f>B23/5</f>
        <v>106287.2</v>
      </c>
      <c r="C26" s="26" t="s">
        <v>29</v>
      </c>
    </row>
    <row r="27" spans="1:3" ht="26.25">
      <c r="A27" s="26" t="s">
        <v>20</v>
      </c>
      <c r="B27" s="26">
        <f>B23/5*4</f>
        <v>425148.8</v>
      </c>
      <c r="C27" s="26" t="s">
        <v>30</v>
      </c>
    </row>
    <row r="28" spans="1:3" ht="26.25">
      <c r="A28" s="27" t="s">
        <v>17</v>
      </c>
      <c r="B28" s="26">
        <f>B24/5</f>
        <v>108000</v>
      </c>
      <c r="C28" s="26" t="s">
        <v>29</v>
      </c>
    </row>
    <row r="29" spans="1:3" ht="26.25">
      <c r="A29" s="26" t="s">
        <v>18</v>
      </c>
      <c r="B29" s="26">
        <f>B24/5*4</f>
        <v>432000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1050013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1050013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9" sqref="G9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179</v>
      </c>
    </row>
    <row r="4" spans="1:11" ht="36.75" customHeight="1">
      <c r="A4" s="27" t="s">
        <v>6</v>
      </c>
      <c r="B4" s="7"/>
      <c r="C4" s="81"/>
      <c r="G4" s="20" t="s">
        <v>180</v>
      </c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>
  <dimension ref="A1:K34"/>
  <sheetViews>
    <sheetView topLeftCell="A17" workbookViewId="0">
      <selection activeCell="C33" sqref="C3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>
        <v>352100000</v>
      </c>
      <c r="C3" s="81" t="s">
        <v>25</v>
      </c>
      <c r="G3" s="11" t="s">
        <v>181</v>
      </c>
    </row>
    <row r="4" spans="1:11" ht="36.75" customHeight="1">
      <c r="A4" s="27" t="s">
        <v>6</v>
      </c>
      <c r="B4" s="7">
        <v>226600000</v>
      </c>
      <c r="C4" s="81"/>
      <c r="G4" s="20"/>
      <c r="K4" s="15"/>
    </row>
    <row r="5" spans="1:11">
      <c r="A5" s="27" t="s">
        <v>1</v>
      </c>
      <c r="B5" s="26">
        <f>B3-B4</f>
        <v>125500000</v>
      </c>
      <c r="C5" s="81"/>
    </row>
    <row r="6" spans="1:11">
      <c r="A6" s="27" t="s">
        <v>2</v>
      </c>
      <c r="B6" s="29">
        <f>B5/1000/2</f>
        <v>62750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62750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>
        <v>279590000</v>
      </c>
    </row>
    <row r="11" spans="1:11">
      <c r="A11" s="27" t="s">
        <v>2</v>
      </c>
      <c r="B11" s="31" t="s">
        <v>26</v>
      </c>
      <c r="C11" s="26">
        <f>C10/10000*15/2</f>
        <v>209692.5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209692.5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272442.5</v>
      </c>
      <c r="C17" s="26">
        <f>B17</f>
        <v>272442.5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272442.5</v>
      </c>
      <c r="C19" s="26">
        <f>C17-C18</f>
        <v>272442.5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279590000</v>
      </c>
      <c r="C22" s="26" t="s">
        <v>27</v>
      </c>
    </row>
    <row r="23" spans="1:3" ht="26.25">
      <c r="A23" s="27" t="s">
        <v>15</v>
      </c>
      <c r="B23" s="26">
        <f>B22/1000</f>
        <v>279590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279590</v>
      </c>
      <c r="C25" s="26" t="s">
        <v>107</v>
      </c>
    </row>
    <row r="26" spans="1:3" ht="26.25">
      <c r="A26" s="27" t="s">
        <v>19</v>
      </c>
      <c r="B26" s="26">
        <f>B23/5</f>
        <v>55918</v>
      </c>
      <c r="C26" s="26" t="s">
        <v>29</v>
      </c>
    </row>
    <row r="27" spans="1:3" ht="26.25">
      <c r="A27" s="26" t="s">
        <v>20</v>
      </c>
      <c r="B27" s="26">
        <f>B23/5*4</f>
        <v>223672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552032.5</v>
      </c>
    </row>
    <row r="33" spans="1:3">
      <c r="A33" s="2" t="s">
        <v>89</v>
      </c>
      <c r="B33" s="33"/>
      <c r="C33" s="10">
        <v>1250000</v>
      </c>
    </row>
    <row r="34" spans="1:3">
      <c r="A34" s="2" t="s">
        <v>90</v>
      </c>
      <c r="C34" s="2">
        <f>C32-C33</f>
        <v>-697967.5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opstinazvecan.rs/attachments/063_%D0%9E%D0%B4%D0%BB%D1%83%D0%BA%D0%B0 %D0%BE %D0%B1%D1%83%D1%9F%D0%B5%D1%82%D1%83 %D0%9E%D0%BF%D1%88%D1%82%D0%B8%D0%BD%D0%B5 %D0%97%D0%B2%D0%B5%D1%87%D0%B0%D0%BD %D0%B7%D0%B0 2012. %D0%B3%D0%BE%D0%B4%D0%B8%D0%BD%D1%83.pdf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12" sqref="G1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182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183</v>
      </c>
    </row>
    <row r="4" spans="1:11" ht="36.75" customHeight="1">
      <c r="A4" s="27" t="s">
        <v>6</v>
      </c>
      <c r="B4" s="7"/>
      <c r="C4" s="81"/>
      <c r="G4" s="20" t="s">
        <v>184</v>
      </c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  <hyperlink ref="G3" r:id="rId2" display="http://www.zubin-potok.org.rs/so_zubin_potok_files/so_zubin_potok.htm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G3" sqref="G3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6" width="9.140625" style="2"/>
    <col min="7" max="7" width="35" style="2" customWidth="1"/>
    <col min="8" max="16384" width="9.140625" style="2"/>
  </cols>
  <sheetData>
    <row r="1" spans="1:11" ht="18" customHeight="1">
      <c r="A1" s="80" t="s">
        <v>24</v>
      </c>
      <c r="B1" s="80"/>
      <c r="C1" s="80"/>
    </row>
    <row r="2" spans="1:11" ht="27" customHeight="1">
      <c r="A2" s="26"/>
      <c r="B2" s="79" t="s">
        <v>5</v>
      </c>
      <c r="C2" s="79"/>
    </row>
    <row r="3" spans="1:11" ht="30" customHeight="1">
      <c r="A3" s="27" t="s">
        <v>0</v>
      </c>
      <c r="B3" s="7"/>
      <c r="C3" s="81" t="s">
        <v>25</v>
      </c>
      <c r="G3" s="11" t="s">
        <v>51</v>
      </c>
    </row>
    <row r="4" spans="1:11" ht="36.75" customHeight="1">
      <c r="A4" s="27" t="s">
        <v>6</v>
      </c>
      <c r="B4" s="7"/>
      <c r="C4" s="81"/>
      <c r="G4" s="20"/>
      <c r="K4" s="15"/>
    </row>
    <row r="5" spans="1:11">
      <c r="A5" s="27" t="s">
        <v>1</v>
      </c>
      <c r="B5" s="26">
        <f>B3-B4</f>
        <v>0</v>
      </c>
      <c r="C5" s="81"/>
    </row>
    <row r="6" spans="1:11">
      <c r="A6" s="27" t="s">
        <v>2</v>
      </c>
      <c r="B6" s="29">
        <f>B5/1000/2</f>
        <v>0</v>
      </c>
      <c r="C6" s="81"/>
    </row>
    <row r="7" spans="1:11">
      <c r="A7" s="27" t="s">
        <v>7</v>
      </c>
      <c r="B7" s="30"/>
      <c r="C7" s="81"/>
    </row>
    <row r="8" spans="1:11">
      <c r="A8" s="27" t="s">
        <v>8</v>
      </c>
      <c r="B8" s="26">
        <f>B6-B7</f>
        <v>0</v>
      </c>
      <c r="C8" s="81"/>
    </row>
    <row r="9" spans="1:11" ht="27" customHeight="1">
      <c r="A9" s="26"/>
      <c r="B9" s="79" t="s">
        <v>4</v>
      </c>
      <c r="C9" s="79"/>
    </row>
    <row r="10" spans="1:11">
      <c r="A10" s="26" t="s">
        <v>9</v>
      </c>
      <c r="B10" s="31"/>
      <c r="C10" s="7"/>
    </row>
    <row r="11" spans="1:11">
      <c r="A11" s="27" t="s">
        <v>2</v>
      </c>
      <c r="B11" s="31" t="s">
        <v>26</v>
      </c>
      <c r="C11" s="26">
        <f>C10/10000*15/2</f>
        <v>0</v>
      </c>
    </row>
    <row r="12" spans="1:11">
      <c r="A12" s="27" t="s">
        <v>7</v>
      </c>
      <c r="B12" s="31"/>
      <c r="C12" s="30"/>
    </row>
    <row r="13" spans="1:11">
      <c r="A13" s="26" t="s">
        <v>8</v>
      </c>
      <c r="B13" s="31"/>
      <c r="C13" s="26">
        <f>C11-C12</f>
        <v>0</v>
      </c>
    </row>
    <row r="14" spans="1:11">
      <c r="A14" s="26"/>
      <c r="B14" s="31"/>
      <c r="C14" s="26"/>
    </row>
    <row r="15" spans="1:11" ht="20.25" customHeight="1">
      <c r="A15" s="26"/>
      <c r="B15" s="79" t="s">
        <v>23</v>
      </c>
      <c r="C15" s="79"/>
    </row>
    <row r="16" spans="1:11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0</v>
      </c>
      <c r="C17" s="26">
        <f>B17</f>
        <v>0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0</v>
      </c>
      <c r="C19" s="26">
        <f>C17-C18</f>
        <v>0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0</v>
      </c>
      <c r="C22" s="26" t="s">
        <v>27</v>
      </c>
    </row>
    <row r="23" spans="1:3" ht="26.25">
      <c r="A23" s="27" t="s">
        <v>15</v>
      </c>
      <c r="B23" s="26">
        <f>B22/1000</f>
        <v>0</v>
      </c>
      <c r="C23" s="26" t="s">
        <v>28</v>
      </c>
    </row>
    <row r="24" spans="1:3">
      <c r="A24" s="27" t="s">
        <v>16</v>
      </c>
      <c r="B24" s="28"/>
      <c r="C24" s="26" t="s">
        <v>31</v>
      </c>
    </row>
    <row r="25" spans="1:3" ht="26.25">
      <c r="A25" s="27" t="s">
        <v>3</v>
      </c>
      <c r="B25" s="26">
        <f>B23-B24</f>
        <v>0</v>
      </c>
      <c r="C25" s="26" t="s">
        <v>107</v>
      </c>
    </row>
    <row r="26" spans="1:3" ht="26.25">
      <c r="A26" s="27" t="s">
        <v>19</v>
      </c>
      <c r="B26" s="26">
        <f>B23/5</f>
        <v>0</v>
      </c>
      <c r="C26" s="26" t="s">
        <v>29</v>
      </c>
    </row>
    <row r="27" spans="1:3" ht="26.25">
      <c r="A27" s="26" t="s">
        <v>20</v>
      </c>
      <c r="B27" s="26">
        <f>B23/5*4</f>
        <v>0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C31" s="2" t="s">
        <v>87</v>
      </c>
    </row>
    <row r="32" spans="1:3">
      <c r="A32" s="2" t="s">
        <v>88</v>
      </c>
      <c r="C32" s="2">
        <f>B23+C17</f>
        <v>0</v>
      </c>
    </row>
    <row r="33" spans="1:3">
      <c r="A33" s="2" t="s">
        <v>89</v>
      </c>
      <c r="B33" s="33"/>
      <c r="C33" s="10"/>
    </row>
    <row r="34" spans="1:3">
      <c r="A34" s="2" t="s">
        <v>90</v>
      </c>
      <c r="C34" s="2">
        <f>C32-C33</f>
        <v>0</v>
      </c>
    </row>
  </sheetData>
  <mergeCells count="6">
    <mergeCell ref="A21:C21"/>
    <mergeCell ref="A1:C1"/>
    <mergeCell ref="B2:C2"/>
    <mergeCell ref="C3:C8"/>
    <mergeCell ref="B9:C9"/>
    <mergeCell ref="B15:C15"/>
  </mergeCells>
  <hyperlinks>
    <hyperlink ref="F3" r:id="rId1" display="http://www.vrsac.com/"/>
  </hyperlink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G22" sqref="G22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36.75" customHeight="1">
      <c r="A1" s="80" t="s">
        <v>185</v>
      </c>
      <c r="B1" s="80"/>
      <c r="C1" s="80"/>
    </row>
    <row r="2" spans="1:3" ht="27" customHeight="1">
      <c r="A2" s="26"/>
      <c r="B2" s="79" t="s">
        <v>5</v>
      </c>
      <c r="C2" s="79"/>
    </row>
    <row r="3" spans="1:3" ht="30" customHeight="1">
      <c r="A3" s="27" t="s">
        <v>0</v>
      </c>
      <c r="B3" s="28">
        <v>524546503</v>
      </c>
      <c r="C3" s="81" t="s">
        <v>25</v>
      </c>
    </row>
    <row r="4" spans="1:3">
      <c r="A4" s="27" t="s">
        <v>6</v>
      </c>
      <c r="B4" s="28">
        <v>242790812</v>
      </c>
      <c r="C4" s="81"/>
    </row>
    <row r="5" spans="1:3">
      <c r="A5" s="27" t="s">
        <v>1</v>
      </c>
      <c r="B5" s="26">
        <f>B3-B4</f>
        <v>281755691</v>
      </c>
      <c r="C5" s="81"/>
    </row>
    <row r="6" spans="1:3">
      <c r="A6" s="27" t="s">
        <v>2</v>
      </c>
      <c r="B6" s="29">
        <f>B5/1000/2</f>
        <v>140877.8455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140877.8455</v>
      </c>
      <c r="C8" s="81"/>
    </row>
    <row r="9" spans="1:3" ht="27" customHeight="1">
      <c r="A9" s="26"/>
      <c r="B9" s="79" t="s">
        <v>4</v>
      </c>
      <c r="C9" s="79"/>
    </row>
    <row r="10" spans="1:3">
      <c r="A10" s="26" t="s">
        <v>9</v>
      </c>
      <c r="B10" s="31"/>
      <c r="C10" s="28">
        <v>308407538</v>
      </c>
    </row>
    <row r="11" spans="1:3">
      <c r="A11" s="27" t="s">
        <v>2</v>
      </c>
      <c r="B11" s="31" t="s">
        <v>26</v>
      </c>
      <c r="C11" s="26">
        <f>C10/10000*15/2</f>
        <v>231305.65349999999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231305.65349999999</v>
      </c>
    </row>
    <row r="14" spans="1:3">
      <c r="A14" s="26"/>
      <c r="B14" s="31"/>
      <c r="C14" s="26"/>
    </row>
    <row r="15" spans="1:3" ht="20.25" customHeight="1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372183.49899999995</v>
      </c>
      <c r="C17" s="26">
        <f>B17</f>
        <v>372183.49899999995</v>
      </c>
    </row>
    <row r="18" spans="1:3">
      <c r="A18" s="26" t="s">
        <v>11</v>
      </c>
      <c r="B18" s="26">
        <f>B7+C12</f>
        <v>0</v>
      </c>
      <c r="C18" s="28">
        <v>295000</v>
      </c>
    </row>
    <row r="19" spans="1:3">
      <c r="A19" s="26" t="s">
        <v>12</v>
      </c>
      <c r="B19" s="26">
        <f>B17-B18</f>
        <v>372183.49899999995</v>
      </c>
      <c r="C19" s="26">
        <f>C17-C18</f>
        <v>77183.498999999953</v>
      </c>
    </row>
    <row r="20" spans="1:3">
      <c r="A20" s="26"/>
      <c r="B20" s="26"/>
      <c r="C20" s="26"/>
    </row>
    <row r="21" spans="1:3" ht="19.5" customHeight="1">
      <c r="A21" s="79" t="s">
        <v>13</v>
      </c>
      <c r="B21" s="79"/>
      <c r="C21" s="79"/>
    </row>
    <row r="22" spans="1:3">
      <c r="A22" s="26" t="s">
        <v>14</v>
      </c>
      <c r="B22" s="26">
        <f>C10</f>
        <v>308407538</v>
      </c>
      <c r="C22" s="26" t="s">
        <v>27</v>
      </c>
    </row>
    <row r="23" spans="1:3" ht="26.25">
      <c r="A23" s="27" t="s">
        <v>15</v>
      </c>
      <c r="B23" s="26">
        <f>B22/1000</f>
        <v>308407.538</v>
      </c>
      <c r="C23" s="26" t="s">
        <v>28</v>
      </c>
    </row>
    <row r="24" spans="1:3">
      <c r="A24" s="27" t="s">
        <v>16</v>
      </c>
      <c r="B24" s="28">
        <v>300000</v>
      </c>
      <c r="C24" s="26" t="s">
        <v>31</v>
      </c>
    </row>
    <row r="25" spans="1:3" ht="26.25">
      <c r="A25" s="27" t="s">
        <v>3</v>
      </c>
      <c r="B25" s="26">
        <f>B23-B24</f>
        <v>8407.5380000000005</v>
      </c>
      <c r="C25" s="26" t="s">
        <v>186</v>
      </c>
    </row>
    <row r="26" spans="1:3" ht="31.5" customHeight="1">
      <c r="A26" s="27" t="s">
        <v>19</v>
      </c>
      <c r="B26" s="26">
        <f>B23/5</f>
        <v>61681.507599999997</v>
      </c>
      <c r="C26" s="26" t="s">
        <v>29</v>
      </c>
    </row>
    <row r="27" spans="1:3" ht="30" customHeight="1">
      <c r="A27" s="26" t="s">
        <v>20</v>
      </c>
      <c r="B27" s="26">
        <f>B23/5*4</f>
        <v>246726.03039999999</v>
      </c>
      <c r="C27" s="26" t="s">
        <v>30</v>
      </c>
    </row>
    <row r="28" spans="1:3" ht="27" customHeight="1">
      <c r="A28" s="27" t="s">
        <v>17</v>
      </c>
      <c r="B28" s="26">
        <f>B24/5</f>
        <v>60000</v>
      </c>
      <c r="C28" s="26" t="s">
        <v>29</v>
      </c>
    </row>
    <row r="29" spans="1:3" ht="31.5" customHeight="1">
      <c r="A29" s="26" t="s">
        <v>18</v>
      </c>
      <c r="B29" s="26">
        <f>B24/5*4</f>
        <v>240000</v>
      </c>
      <c r="C29" s="26" t="s">
        <v>30</v>
      </c>
    </row>
    <row r="31" spans="1:3" ht="30">
      <c r="A31" s="4" t="s">
        <v>86</v>
      </c>
      <c r="B31" s="2" t="s">
        <v>187</v>
      </c>
      <c r="C31" s="2" t="s">
        <v>87</v>
      </c>
    </row>
    <row r="32" spans="1:3">
      <c r="A32" s="2" t="s">
        <v>88</v>
      </c>
      <c r="B32" s="2">
        <f>B17+B23</f>
        <v>680591.03700000001</v>
      </c>
      <c r="C32" s="2">
        <f>B23+C17</f>
        <v>680591.03700000001</v>
      </c>
    </row>
    <row r="33" spans="1:3">
      <c r="A33" s="2" t="s">
        <v>89</v>
      </c>
      <c r="B33" s="10">
        <f>B24+B18</f>
        <v>300000</v>
      </c>
      <c r="C33" s="10">
        <f>B24+C18</f>
        <v>595000</v>
      </c>
    </row>
    <row r="34" spans="1:3">
      <c r="A34" s="2" t="s">
        <v>90</v>
      </c>
      <c r="B34" s="2">
        <f>B32-B33</f>
        <v>380591.03700000001</v>
      </c>
      <c r="C34" s="2">
        <f>C32-C33</f>
        <v>85591.037000000011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I25" sqref="I25"/>
    </sheetView>
  </sheetViews>
  <sheetFormatPr defaultRowHeight="15"/>
  <cols>
    <col min="1" max="1" width="39.85546875" style="2" customWidth="1"/>
    <col min="2" max="2" width="24.42578125" style="2" customWidth="1"/>
    <col min="3" max="3" width="25.42578125" style="2" customWidth="1"/>
    <col min="4" max="16384" width="9.140625" style="2"/>
  </cols>
  <sheetData>
    <row r="1" spans="1:3" ht="15.75">
      <c r="A1" s="80" t="s">
        <v>188</v>
      </c>
      <c r="B1" s="80"/>
      <c r="C1" s="80"/>
    </row>
    <row r="2" spans="1:3">
      <c r="A2" s="26"/>
      <c r="B2" s="79" t="s">
        <v>5</v>
      </c>
      <c r="C2" s="79"/>
    </row>
    <row r="3" spans="1:3">
      <c r="A3" s="27" t="s">
        <v>0</v>
      </c>
      <c r="B3" s="28">
        <v>951000000</v>
      </c>
      <c r="C3" s="81" t="s">
        <v>25</v>
      </c>
    </row>
    <row r="4" spans="1:3">
      <c r="A4" s="27" t="s">
        <v>6</v>
      </c>
      <c r="B4" s="28">
        <v>62000000</v>
      </c>
      <c r="C4" s="81"/>
    </row>
    <row r="5" spans="1:3">
      <c r="A5" s="27" t="s">
        <v>1</v>
      </c>
      <c r="B5" s="26">
        <f>B3-B4</f>
        <v>889000000</v>
      </c>
      <c r="C5" s="81"/>
    </row>
    <row r="6" spans="1:3">
      <c r="A6" s="27" t="s">
        <v>2</v>
      </c>
      <c r="B6" s="29">
        <f>B5/1000/2</f>
        <v>444500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444500</v>
      </c>
      <c r="C8" s="81"/>
    </row>
    <row r="9" spans="1:3">
      <c r="A9" s="26"/>
      <c r="B9" s="79" t="s">
        <v>4</v>
      </c>
      <c r="C9" s="79"/>
    </row>
    <row r="10" spans="1:3">
      <c r="A10" s="26" t="s">
        <v>9</v>
      </c>
      <c r="B10" s="31"/>
      <c r="C10" s="28">
        <v>692270000</v>
      </c>
    </row>
    <row r="11" spans="1:3">
      <c r="A11" s="27" t="s">
        <v>2</v>
      </c>
      <c r="B11" s="31" t="s">
        <v>26</v>
      </c>
      <c r="C11" s="26">
        <f>C10/10000*15/2</f>
        <v>519202.5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519202.5</v>
      </c>
    </row>
    <row r="14" spans="1:3">
      <c r="A14" s="26"/>
      <c r="B14" s="31"/>
      <c r="C14" s="26"/>
    </row>
    <row r="15" spans="1:3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3">
      <c r="A17" s="26" t="s">
        <v>10</v>
      </c>
      <c r="B17" s="26">
        <f>B6+C11</f>
        <v>963702.5</v>
      </c>
      <c r="C17" s="26">
        <f>B17</f>
        <v>963702.5</v>
      </c>
    </row>
    <row r="18" spans="1:3">
      <c r="A18" s="26" t="s">
        <v>11</v>
      </c>
      <c r="B18" s="26">
        <f>B7+C12</f>
        <v>0</v>
      </c>
      <c r="C18" s="28"/>
    </row>
    <row r="19" spans="1:3">
      <c r="A19" s="26" t="s">
        <v>12</v>
      </c>
      <c r="B19" s="26">
        <f>B17-B18</f>
        <v>963702.5</v>
      </c>
      <c r="C19" s="26">
        <f>C17-C18</f>
        <v>963702.5</v>
      </c>
    </row>
    <row r="20" spans="1:3">
      <c r="A20" s="26"/>
      <c r="B20" s="26"/>
      <c r="C20" s="26"/>
    </row>
    <row r="21" spans="1:3">
      <c r="A21" s="79" t="s">
        <v>13</v>
      </c>
      <c r="B21" s="79"/>
      <c r="C21" s="79"/>
    </row>
    <row r="22" spans="1:3">
      <c r="A22" s="26" t="s">
        <v>14</v>
      </c>
      <c r="B22" s="26">
        <f>C10</f>
        <v>692270000</v>
      </c>
      <c r="C22" s="26" t="s">
        <v>27</v>
      </c>
    </row>
    <row r="23" spans="1:3" ht="26.25">
      <c r="A23" s="27" t="s">
        <v>15</v>
      </c>
      <c r="B23" s="26">
        <f>B22/1000</f>
        <v>692270</v>
      </c>
      <c r="C23" s="26" t="s">
        <v>28</v>
      </c>
    </row>
    <row r="24" spans="1:3">
      <c r="A24" s="27" t="s">
        <v>16</v>
      </c>
      <c r="B24" s="28">
        <v>0</v>
      </c>
      <c r="C24" s="26" t="s">
        <v>31</v>
      </c>
    </row>
    <row r="25" spans="1:3" ht="26.25">
      <c r="A25" s="27" t="s">
        <v>3</v>
      </c>
      <c r="B25" s="26">
        <f>B23-B24</f>
        <v>692270</v>
      </c>
      <c r="C25" s="26" t="s">
        <v>186</v>
      </c>
    </row>
    <row r="26" spans="1:3" ht="26.25">
      <c r="A26" s="27" t="s">
        <v>19</v>
      </c>
      <c r="B26" s="26">
        <f>B23/5</f>
        <v>138454</v>
      </c>
      <c r="C26" s="26" t="s">
        <v>29</v>
      </c>
    </row>
    <row r="27" spans="1:3" ht="26.25">
      <c r="A27" s="26" t="s">
        <v>20</v>
      </c>
      <c r="B27" s="26">
        <f>B23/5*4</f>
        <v>553816</v>
      </c>
      <c r="C27" s="26" t="s">
        <v>30</v>
      </c>
    </row>
    <row r="28" spans="1:3" ht="26.25">
      <c r="A28" s="27" t="s">
        <v>17</v>
      </c>
      <c r="B28" s="26">
        <f>B24/5</f>
        <v>0</v>
      </c>
      <c r="C28" s="26" t="s">
        <v>29</v>
      </c>
    </row>
    <row r="29" spans="1:3" ht="26.25">
      <c r="A29" s="26" t="s">
        <v>18</v>
      </c>
      <c r="B29" s="26">
        <f>B24/5*4</f>
        <v>0</v>
      </c>
      <c r="C29" s="26" t="s">
        <v>30</v>
      </c>
    </row>
    <row r="31" spans="1:3" ht="30">
      <c r="A31" s="4" t="s">
        <v>86</v>
      </c>
      <c r="B31" s="2" t="s">
        <v>187</v>
      </c>
      <c r="C31" s="2" t="s">
        <v>87</v>
      </c>
    </row>
    <row r="32" spans="1:3">
      <c r="A32" s="2" t="s">
        <v>88</v>
      </c>
      <c r="B32" s="2">
        <f>B17+B23</f>
        <v>1655972.5</v>
      </c>
      <c r="C32" s="2">
        <f>B23+C17</f>
        <v>1655972.5</v>
      </c>
    </row>
    <row r="33" spans="1:5">
      <c r="A33" s="2" t="s">
        <v>89</v>
      </c>
      <c r="B33" s="10">
        <f>B24+B18</f>
        <v>0</v>
      </c>
      <c r="C33" s="10">
        <v>2000000</v>
      </c>
    </row>
    <row r="34" spans="1:5">
      <c r="A34" s="2" t="s">
        <v>90</v>
      </c>
      <c r="B34" s="2">
        <f>B32-B33</f>
        <v>1655972.5</v>
      </c>
      <c r="C34" s="2">
        <f>C32-C33</f>
        <v>-344027.5</v>
      </c>
    </row>
    <row r="35" spans="1:5">
      <c r="E35" s="33"/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>
  <dimension ref="A1:J40"/>
  <sheetViews>
    <sheetView topLeftCell="A5" workbookViewId="0">
      <selection activeCell="G21" sqref="G21"/>
    </sheetView>
  </sheetViews>
  <sheetFormatPr defaultRowHeight="15"/>
  <cols>
    <col min="1" max="1" width="39.85546875" style="2" customWidth="1"/>
    <col min="2" max="2" width="24.42578125" style="2" customWidth="1"/>
    <col min="3" max="3" width="34.28515625" style="2" customWidth="1"/>
    <col min="4" max="4" width="18" style="2" customWidth="1"/>
    <col min="5" max="6" width="9.140625" style="2"/>
    <col min="7" max="7" width="11.7109375" style="2" bestFit="1" customWidth="1"/>
    <col min="8" max="16384" width="9.140625" style="2"/>
  </cols>
  <sheetData>
    <row r="1" spans="1:10" ht="15.75">
      <c r="A1" s="82" t="s">
        <v>189</v>
      </c>
      <c r="B1" s="83"/>
      <c r="C1" s="84"/>
    </row>
    <row r="2" spans="1:10">
      <c r="A2" s="26"/>
      <c r="B2" s="79" t="s">
        <v>5</v>
      </c>
      <c r="C2" s="79"/>
    </row>
    <row r="3" spans="1:10">
      <c r="A3" s="27" t="s">
        <v>0</v>
      </c>
      <c r="B3" s="28">
        <v>1051495000</v>
      </c>
      <c r="C3" s="81" t="s">
        <v>25</v>
      </c>
      <c r="D3" s="50"/>
      <c r="E3" s="50"/>
      <c r="F3" s="50"/>
      <c r="G3" s="50"/>
      <c r="H3" s="51"/>
      <c r="I3" s="51"/>
      <c r="J3" s="52"/>
    </row>
    <row r="4" spans="1:10" ht="15.75" thickBot="1">
      <c r="A4" s="27" t="s">
        <v>6</v>
      </c>
      <c r="B4" s="28">
        <v>168355000</v>
      </c>
      <c r="C4" s="81"/>
      <c r="D4" s="53" t="s">
        <v>190</v>
      </c>
      <c r="E4" s="53"/>
      <c r="F4" s="53"/>
      <c r="G4" s="54">
        <v>754428317</v>
      </c>
      <c r="H4" s="55"/>
      <c r="I4" s="55"/>
      <c r="J4" s="56"/>
    </row>
    <row r="5" spans="1:10" ht="15.75" thickTop="1">
      <c r="A5" s="27" t="s">
        <v>1</v>
      </c>
      <c r="B5" s="26">
        <f>B3-B4</f>
        <v>883140000</v>
      </c>
      <c r="C5" s="81"/>
      <c r="D5" s="50" t="s">
        <v>191</v>
      </c>
      <c r="E5" s="50"/>
      <c r="F5" s="50"/>
      <c r="G5" s="50"/>
      <c r="H5" s="51"/>
      <c r="I5" s="51"/>
      <c r="J5" s="52"/>
    </row>
    <row r="6" spans="1:10" ht="15.75" thickBot="1">
      <c r="A6" s="27" t="s">
        <v>2</v>
      </c>
      <c r="B6" s="29">
        <f>B5/1000/2</f>
        <v>441570</v>
      </c>
      <c r="C6" s="81"/>
      <c r="D6" s="53" t="s">
        <v>192</v>
      </c>
      <c r="E6" s="53"/>
      <c r="F6" s="53"/>
      <c r="G6" s="56">
        <v>290195000</v>
      </c>
      <c r="H6" s="55"/>
      <c r="I6" s="55"/>
      <c r="J6" s="56"/>
    </row>
    <row r="7" spans="1:10" ht="15.75" thickTop="1">
      <c r="A7" s="27" t="s">
        <v>7</v>
      </c>
      <c r="B7" s="30"/>
      <c r="C7" s="81"/>
      <c r="D7" s="50"/>
      <c r="E7" s="50"/>
      <c r="F7" s="50"/>
      <c r="G7" s="50"/>
      <c r="H7" s="51"/>
      <c r="I7" s="51"/>
      <c r="J7" s="52"/>
    </row>
    <row r="8" spans="1:10" ht="15.75" thickBot="1">
      <c r="A8" s="27" t="s">
        <v>8</v>
      </c>
      <c r="B8" s="26">
        <f>B6-B7</f>
        <v>441570</v>
      </c>
      <c r="C8" s="81"/>
      <c r="D8" s="53" t="s">
        <v>193</v>
      </c>
      <c r="E8" s="53"/>
      <c r="F8" s="53"/>
      <c r="G8" s="54">
        <v>1051495000</v>
      </c>
      <c r="H8" s="55"/>
      <c r="I8" s="55"/>
      <c r="J8" s="56"/>
    </row>
    <row r="9" spans="1:10" ht="15.75" thickTop="1">
      <c r="A9" s="26"/>
      <c r="B9" s="79" t="s">
        <v>4</v>
      </c>
      <c r="C9" s="79"/>
    </row>
    <row r="10" spans="1:10">
      <c r="A10" s="26" t="s">
        <v>9</v>
      </c>
      <c r="B10" s="31"/>
      <c r="C10" s="28">
        <v>593750000</v>
      </c>
    </row>
    <row r="11" spans="1:10">
      <c r="A11" s="27" t="s">
        <v>2</v>
      </c>
      <c r="B11" s="31" t="s">
        <v>26</v>
      </c>
      <c r="C11" s="26">
        <f>C10/10000*15/2</f>
        <v>445312.5</v>
      </c>
    </row>
    <row r="12" spans="1:10">
      <c r="A12" s="27" t="s">
        <v>7</v>
      </c>
      <c r="B12" s="31"/>
      <c r="C12" s="30"/>
    </row>
    <row r="13" spans="1:10">
      <c r="A13" s="26" t="s">
        <v>8</v>
      </c>
      <c r="B13" s="31"/>
      <c r="C13" s="26">
        <f>C11-C12</f>
        <v>445312.5</v>
      </c>
    </row>
    <row r="14" spans="1:10">
      <c r="A14" s="26"/>
      <c r="B14" s="31"/>
      <c r="C14" s="26"/>
    </row>
    <row r="15" spans="1:10">
      <c r="A15" s="26"/>
      <c r="B15" s="79" t="s">
        <v>23</v>
      </c>
      <c r="C15" s="79"/>
    </row>
    <row r="16" spans="1:10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886882.5</v>
      </c>
      <c r="C17" s="26">
        <f>B17</f>
        <v>886882.5</v>
      </c>
    </row>
    <row r="18" spans="1:4">
      <c r="A18" s="26" t="s">
        <v>11</v>
      </c>
      <c r="B18" s="26">
        <f>B7+C12</f>
        <v>0</v>
      </c>
      <c r="C18" s="28"/>
      <c r="D18" s="57" t="s">
        <v>194</v>
      </c>
    </row>
    <row r="19" spans="1:4">
      <c r="A19" s="26" t="s">
        <v>12</v>
      </c>
      <c r="B19" s="26">
        <f>B17-B18</f>
        <v>886882.5</v>
      </c>
      <c r="C19" s="26">
        <f>C17-C18</f>
        <v>886882.5</v>
      </c>
    </row>
    <row r="20" spans="1:4">
      <c r="A20" s="26"/>
      <c r="B20" s="26"/>
      <c r="C20" s="26"/>
    </row>
    <row r="21" spans="1:4">
      <c r="A21" s="79" t="s">
        <v>13</v>
      </c>
      <c r="B21" s="79"/>
      <c r="C21" s="79"/>
    </row>
    <row r="22" spans="1:4">
      <c r="A22" s="26" t="s">
        <v>14</v>
      </c>
      <c r="B22" s="26">
        <f>C10</f>
        <v>593750000</v>
      </c>
      <c r="C22" s="26" t="s">
        <v>27</v>
      </c>
    </row>
    <row r="23" spans="1:4" ht="26.25">
      <c r="A23" s="27" t="s">
        <v>15</v>
      </c>
      <c r="B23" s="26">
        <f>B22/1000</f>
        <v>593750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2" t="s">
        <v>194</v>
      </c>
    </row>
    <row r="25" spans="1:4" ht="26.25">
      <c r="A25" s="27" t="s">
        <v>3</v>
      </c>
      <c r="B25" s="26">
        <f>B23-B24</f>
        <v>593750</v>
      </c>
      <c r="C25" s="26" t="s">
        <v>186</v>
      </c>
    </row>
    <row r="26" spans="1:4" ht="26.25">
      <c r="A26" s="27" t="s">
        <v>19</v>
      </c>
      <c r="B26" s="26">
        <f>B23/5</f>
        <v>118750</v>
      </c>
      <c r="C26" s="26" t="s">
        <v>29</v>
      </c>
    </row>
    <row r="27" spans="1:4" ht="26.25">
      <c r="A27" s="26" t="s">
        <v>20</v>
      </c>
      <c r="B27" s="26">
        <f>B23/5*4</f>
        <v>475000</v>
      </c>
      <c r="C27" s="26" t="s">
        <v>30</v>
      </c>
    </row>
    <row r="28" spans="1:4" ht="26.25">
      <c r="A28" s="27" t="s">
        <v>17</v>
      </c>
      <c r="B28" s="26">
        <f>B24/5</f>
        <v>0</v>
      </c>
      <c r="C28" s="26" t="s">
        <v>29</v>
      </c>
    </row>
    <row r="29" spans="1:4" ht="26.25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86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1480632.5</v>
      </c>
      <c r="C32" s="26">
        <f>B32</f>
        <v>1480632.5</v>
      </c>
    </row>
    <row r="33" spans="1:5">
      <c r="A33" s="2" t="s">
        <v>89</v>
      </c>
      <c r="B33" s="10">
        <f>B24+B18</f>
        <v>0</v>
      </c>
      <c r="C33" s="28">
        <v>1520000</v>
      </c>
      <c r="D33" s="57"/>
    </row>
    <row r="34" spans="1:5">
      <c r="A34" s="2" t="s">
        <v>90</v>
      </c>
      <c r="B34" s="2">
        <f>B32-B33</f>
        <v>1480632.5</v>
      </c>
      <c r="C34" s="26">
        <f>C32-C33</f>
        <v>-39367.5</v>
      </c>
    </row>
    <row r="36" spans="1:5">
      <c r="D36" s="58"/>
    </row>
    <row r="37" spans="1:5">
      <c r="D37" s="58"/>
    </row>
    <row r="38" spans="1:5">
      <c r="E38" s="59"/>
    </row>
    <row r="39" spans="1:5">
      <c r="D39" s="58"/>
    </row>
    <row r="40" spans="1:5">
      <c r="D40" s="60"/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>
  <dimension ref="A1:D34"/>
  <sheetViews>
    <sheetView topLeftCell="A5" workbookViewId="0">
      <selection activeCell="G23" sqref="G23"/>
    </sheetView>
  </sheetViews>
  <sheetFormatPr defaultRowHeight="15"/>
  <cols>
    <col min="1" max="1" width="39.85546875" style="2" customWidth="1"/>
    <col min="2" max="2" width="24.42578125" style="2" customWidth="1"/>
    <col min="3" max="3" width="29.140625" style="2" customWidth="1"/>
    <col min="4" max="16384" width="9.140625" style="2"/>
  </cols>
  <sheetData>
    <row r="1" spans="1:3" ht="15.75" customHeight="1">
      <c r="A1" s="85" t="s">
        <v>196</v>
      </c>
      <c r="B1" s="86"/>
      <c r="C1" s="87"/>
    </row>
    <row r="2" spans="1:3" ht="15" customHeight="1">
      <c r="A2" s="26"/>
      <c r="B2" s="79" t="s">
        <v>5</v>
      </c>
      <c r="C2" s="79"/>
    </row>
    <row r="3" spans="1:3" ht="15" customHeight="1">
      <c r="A3" s="27" t="s">
        <v>0</v>
      </c>
      <c r="B3" s="28">
        <v>319774300</v>
      </c>
      <c r="C3" s="81" t="s">
        <v>25</v>
      </c>
    </row>
    <row r="4" spans="1:3">
      <c r="A4" s="27" t="s">
        <v>6</v>
      </c>
      <c r="B4" s="28">
        <v>173767038</v>
      </c>
      <c r="C4" s="81"/>
    </row>
    <row r="5" spans="1:3">
      <c r="A5" s="27" t="s">
        <v>1</v>
      </c>
      <c r="B5" s="26">
        <f>B3-B4</f>
        <v>146007262</v>
      </c>
      <c r="C5" s="81"/>
    </row>
    <row r="6" spans="1:3">
      <c r="A6" s="27" t="s">
        <v>2</v>
      </c>
      <c r="B6" s="29">
        <f>B5/1000/2</f>
        <v>73003.630999999994</v>
      </c>
      <c r="C6" s="81"/>
    </row>
    <row r="7" spans="1:3">
      <c r="A7" s="27" t="s">
        <v>7</v>
      </c>
      <c r="B7" s="30"/>
      <c r="C7" s="81"/>
    </row>
    <row r="8" spans="1:3">
      <c r="A8" s="27" t="s">
        <v>8</v>
      </c>
      <c r="B8" s="26">
        <f>B6-B7</f>
        <v>73003.630999999994</v>
      </c>
      <c r="C8" s="81"/>
    </row>
    <row r="9" spans="1:3" ht="15" customHeight="1">
      <c r="A9" s="26"/>
      <c r="B9" s="79" t="s">
        <v>4</v>
      </c>
      <c r="C9" s="79"/>
    </row>
    <row r="10" spans="1:3">
      <c r="A10" s="26" t="s">
        <v>9</v>
      </c>
      <c r="B10" s="31"/>
      <c r="C10" s="28">
        <v>230412300</v>
      </c>
    </row>
    <row r="11" spans="1:3">
      <c r="A11" s="27" t="s">
        <v>2</v>
      </c>
      <c r="B11" s="31" t="s">
        <v>26</v>
      </c>
      <c r="C11" s="26">
        <f>C10/10000*15/2</f>
        <v>172809.22500000001</v>
      </c>
    </row>
    <row r="12" spans="1:3">
      <c r="A12" s="27" t="s">
        <v>7</v>
      </c>
      <c r="B12" s="31"/>
      <c r="C12" s="30"/>
    </row>
    <row r="13" spans="1:3">
      <c r="A13" s="26" t="s">
        <v>8</v>
      </c>
      <c r="B13" s="31"/>
      <c r="C13" s="26">
        <f>C11-C12</f>
        <v>172809.22500000001</v>
      </c>
    </row>
    <row r="14" spans="1:3">
      <c r="A14" s="26"/>
      <c r="B14" s="31"/>
      <c r="C14" s="26"/>
    </row>
    <row r="15" spans="1:3" ht="15" customHeight="1">
      <c r="A15" s="26"/>
      <c r="B15" s="79" t="s">
        <v>23</v>
      </c>
      <c r="C15" s="79"/>
    </row>
    <row r="16" spans="1:3" ht="39">
      <c r="A16" s="26"/>
      <c r="B16" s="32" t="s">
        <v>21</v>
      </c>
      <c r="C16" s="32" t="s">
        <v>22</v>
      </c>
    </row>
    <row r="17" spans="1:4">
      <c r="A17" s="26" t="s">
        <v>10</v>
      </c>
      <c r="B17" s="26">
        <f>B6+C11</f>
        <v>245812.856</v>
      </c>
      <c r="C17" s="26">
        <f>B17</f>
        <v>245812.856</v>
      </c>
    </row>
    <row r="18" spans="1:4">
      <c r="A18" s="26" t="s">
        <v>11</v>
      </c>
      <c r="B18" s="26">
        <f>B7+C12</f>
        <v>0</v>
      </c>
      <c r="C18" s="28">
        <v>0</v>
      </c>
      <c r="D18" s="57" t="s">
        <v>194</v>
      </c>
    </row>
    <row r="19" spans="1:4">
      <c r="A19" s="26" t="s">
        <v>12</v>
      </c>
      <c r="B19" s="26">
        <f>B17-B18</f>
        <v>245812.856</v>
      </c>
      <c r="C19" s="26">
        <f>C17-C18</f>
        <v>245812.856</v>
      </c>
    </row>
    <row r="20" spans="1:4">
      <c r="A20" s="26"/>
      <c r="B20" s="26"/>
      <c r="C20" s="26"/>
    </row>
    <row r="21" spans="1:4" ht="19.5" customHeight="1">
      <c r="A21" s="79" t="s">
        <v>13</v>
      </c>
      <c r="B21" s="79"/>
      <c r="C21" s="79"/>
    </row>
    <row r="22" spans="1:4">
      <c r="A22" s="26" t="s">
        <v>14</v>
      </c>
      <c r="B22" s="26">
        <f>C10</f>
        <v>230412300</v>
      </c>
      <c r="C22" s="26" t="s">
        <v>27</v>
      </c>
    </row>
    <row r="23" spans="1:4" ht="26.25">
      <c r="A23" s="27" t="s">
        <v>15</v>
      </c>
      <c r="B23" s="26">
        <f>B22/1000</f>
        <v>230412.3</v>
      </c>
      <c r="C23" s="26" t="s">
        <v>28</v>
      </c>
    </row>
    <row r="24" spans="1:4">
      <c r="A24" s="27" t="s">
        <v>16</v>
      </c>
      <c r="B24" s="28"/>
      <c r="C24" s="26" t="s">
        <v>31</v>
      </c>
      <c r="D24" s="57" t="s">
        <v>194</v>
      </c>
    </row>
    <row r="25" spans="1:4" ht="26.25">
      <c r="A25" s="27" t="s">
        <v>3</v>
      </c>
      <c r="B25" s="26">
        <f>B23-B24</f>
        <v>230412.3</v>
      </c>
      <c r="C25" s="26" t="s">
        <v>186</v>
      </c>
    </row>
    <row r="26" spans="1:4" ht="31.5" customHeight="1">
      <c r="A26" s="27" t="s">
        <v>19</v>
      </c>
      <c r="B26" s="26">
        <f>B23/5</f>
        <v>46082.46</v>
      </c>
      <c r="C26" s="26" t="s">
        <v>29</v>
      </c>
    </row>
    <row r="27" spans="1:4" ht="30" customHeight="1">
      <c r="A27" s="26" t="s">
        <v>20</v>
      </c>
      <c r="B27" s="26">
        <f>B23/5*4</f>
        <v>184329.84</v>
      </c>
      <c r="C27" s="26" t="s">
        <v>30</v>
      </c>
    </row>
    <row r="28" spans="1:4" ht="27" customHeight="1">
      <c r="A28" s="27" t="s">
        <v>17</v>
      </c>
      <c r="B28" s="26">
        <f>B24/5</f>
        <v>0</v>
      </c>
      <c r="C28" s="26" t="s">
        <v>29</v>
      </c>
    </row>
    <row r="29" spans="1:4" ht="31.5" customHeight="1">
      <c r="A29" s="26" t="s">
        <v>18</v>
      </c>
      <c r="B29" s="26">
        <f>B24/5*4</f>
        <v>0</v>
      </c>
      <c r="C29" s="26" t="s">
        <v>30</v>
      </c>
    </row>
    <row r="31" spans="1:4" ht="30">
      <c r="A31" s="4" t="s">
        <v>195</v>
      </c>
      <c r="B31" s="2" t="s">
        <v>187</v>
      </c>
      <c r="C31" s="2" t="s">
        <v>87</v>
      </c>
    </row>
    <row r="32" spans="1:4">
      <c r="A32" s="2" t="s">
        <v>88</v>
      </c>
      <c r="B32" s="2">
        <f>B17+B23</f>
        <v>476225.15599999996</v>
      </c>
      <c r="C32" s="2">
        <f>B23+C17</f>
        <v>476225.15599999996</v>
      </c>
    </row>
    <row r="33" spans="1:3">
      <c r="A33" s="2" t="s">
        <v>89</v>
      </c>
      <c r="B33" s="10">
        <f>B24+B18</f>
        <v>0</v>
      </c>
      <c r="C33" s="10">
        <v>500000</v>
      </c>
    </row>
    <row r="34" spans="1:3">
      <c r="A34" s="2" t="s">
        <v>90</v>
      </c>
      <c r="B34" s="2">
        <f>B32-B33</f>
        <v>476225.15599999996</v>
      </c>
      <c r="C34" s="2">
        <f>C32-C33</f>
        <v>-23774.844000000041</v>
      </c>
    </row>
  </sheetData>
  <mergeCells count="6">
    <mergeCell ref="A21:C21"/>
    <mergeCell ref="A1:C1"/>
    <mergeCell ref="B2:C2"/>
    <mergeCell ref="C3:C8"/>
    <mergeCell ref="B9:C9"/>
    <mergeCell ref="B15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169</vt:i4>
      </vt:variant>
    </vt:vector>
  </HeadingPairs>
  <TitlesOfParts>
    <vt:vector size="169" baseType="lpstr">
      <vt:lpstr>Пирот</vt:lpstr>
      <vt:lpstr>Суботица</vt:lpstr>
      <vt:lpstr>Нови Кнежевац</vt:lpstr>
      <vt:lpstr>Сомбор</vt:lpstr>
      <vt:lpstr>Кула</vt:lpstr>
      <vt:lpstr>Бечеј</vt:lpstr>
      <vt:lpstr>Мали Иђош</vt:lpstr>
      <vt:lpstr>Ада</vt:lpstr>
      <vt:lpstr>Бач</vt:lpstr>
      <vt:lpstr>Србобран</vt:lpstr>
      <vt:lpstr>Краљево</vt:lpstr>
      <vt:lpstr>Нови Сад</vt:lpstr>
      <vt:lpstr>Житиште</vt:lpstr>
      <vt:lpstr>Сечањ</vt:lpstr>
      <vt:lpstr>Алибунар</vt:lpstr>
      <vt:lpstr>Опово</vt:lpstr>
      <vt:lpstr>Вршац</vt:lpstr>
      <vt:lpstr>Бела Црква</vt:lpstr>
      <vt:lpstr>Ковин</vt:lpstr>
      <vt:lpstr>Кањижа </vt:lpstr>
      <vt:lpstr>Бачка Топола </vt:lpstr>
      <vt:lpstr>Сента </vt:lpstr>
      <vt:lpstr>Апатин </vt:lpstr>
      <vt:lpstr>Кикинда </vt:lpstr>
      <vt:lpstr>Бачка Паланка </vt:lpstr>
      <vt:lpstr>Жабаљ </vt:lpstr>
      <vt:lpstr>Зрењанин </vt:lpstr>
      <vt:lpstr>Бачки Петровац </vt:lpstr>
      <vt:lpstr>Пландиште </vt:lpstr>
      <vt:lpstr>Пећинци</vt:lpstr>
      <vt:lpstr>Панчево</vt:lpstr>
      <vt:lpstr>Беочин</vt:lpstr>
      <vt:lpstr>Шид</vt:lpstr>
      <vt:lpstr>Сремска Митровица</vt:lpstr>
      <vt:lpstr>Ириг</vt:lpstr>
      <vt:lpstr>Рума</vt:lpstr>
      <vt:lpstr>Стара Пазова</vt:lpstr>
      <vt:lpstr>Инђија</vt:lpstr>
      <vt:lpstr>Сремски Карловци</vt:lpstr>
      <vt:lpstr>Тител</vt:lpstr>
      <vt:lpstr>Врбас</vt:lpstr>
      <vt:lpstr>Ковачица</vt:lpstr>
      <vt:lpstr>Нови Бечеј</vt:lpstr>
      <vt:lpstr>Нова Црња</vt:lpstr>
      <vt:lpstr>Темерин</vt:lpstr>
      <vt:lpstr>Бор</vt:lpstr>
      <vt:lpstr>Кладово</vt:lpstr>
      <vt:lpstr>Мајданпек</vt:lpstr>
      <vt:lpstr>Неготин</vt:lpstr>
      <vt:lpstr>Деспотовац</vt:lpstr>
      <vt:lpstr>Јагодина</vt:lpstr>
      <vt:lpstr>Параћин</vt:lpstr>
      <vt:lpstr>Рековац</vt:lpstr>
      <vt:lpstr>Свилајнац</vt:lpstr>
      <vt:lpstr>Ћуприја</vt:lpstr>
      <vt:lpstr>Велико Градиште</vt:lpstr>
      <vt:lpstr>Голубац</vt:lpstr>
      <vt:lpstr>Жабари</vt:lpstr>
      <vt:lpstr>Жагубица</vt:lpstr>
      <vt:lpstr>Кучево</vt:lpstr>
      <vt:lpstr>Мало Црниће</vt:lpstr>
      <vt:lpstr>Петровац на Млави</vt:lpstr>
      <vt:lpstr>Пожаревац</vt:lpstr>
      <vt:lpstr>Аранђеловац</vt:lpstr>
      <vt:lpstr>Баточина</vt:lpstr>
      <vt:lpstr>Лапово</vt:lpstr>
      <vt:lpstr>Крагујевац</vt:lpstr>
      <vt:lpstr>Чукарица</vt:lpstr>
      <vt:lpstr>Нови Београд</vt:lpstr>
      <vt:lpstr>Палилула</vt:lpstr>
      <vt:lpstr>Раковица</vt:lpstr>
      <vt:lpstr>Савски Венац</vt:lpstr>
      <vt:lpstr>Стари град</vt:lpstr>
      <vt:lpstr>Вождовац</vt:lpstr>
      <vt:lpstr>Врачар</vt:lpstr>
      <vt:lpstr>Земун</vt:lpstr>
      <vt:lpstr>Звездара</vt:lpstr>
      <vt:lpstr>Барајево</vt:lpstr>
      <vt:lpstr>Гроцка</vt:lpstr>
      <vt:lpstr>Лазаревац</vt:lpstr>
      <vt:lpstr>Младеновац</vt:lpstr>
      <vt:lpstr>Обреновац</vt:lpstr>
      <vt:lpstr>Сопот</vt:lpstr>
      <vt:lpstr>Сурчин</vt:lpstr>
      <vt:lpstr>Смедеревска Паланка</vt:lpstr>
      <vt:lpstr>Врњачка Бања</vt:lpstr>
      <vt:lpstr>Владимирци</vt:lpstr>
      <vt:lpstr>Оџаци </vt:lpstr>
      <vt:lpstr>Чока </vt:lpstr>
      <vt:lpstr>Топола</vt:lpstr>
      <vt:lpstr>Куршумлија </vt:lpstr>
      <vt:lpstr>Лепосавић</vt:lpstr>
      <vt:lpstr>Звечан</vt:lpstr>
      <vt:lpstr>Зубин поток</vt:lpstr>
      <vt:lpstr>Штрпце</vt:lpstr>
      <vt:lpstr>Крупањ</vt:lpstr>
      <vt:lpstr>Чајетина</vt:lpstr>
      <vt:lpstr>Бајина Башта</vt:lpstr>
      <vt:lpstr>Рача</vt:lpstr>
      <vt:lpstr>Шабац</vt:lpstr>
      <vt:lpstr>Мали Зворник</vt:lpstr>
      <vt:lpstr>Лозница</vt:lpstr>
      <vt:lpstr>Уб</vt:lpstr>
      <vt:lpstr>Осечина</vt:lpstr>
      <vt:lpstr>Лајковац</vt:lpstr>
      <vt:lpstr>Ваљево</vt:lpstr>
      <vt:lpstr>Ужице</vt:lpstr>
      <vt:lpstr>Пријепоље</vt:lpstr>
      <vt:lpstr>Пожега</vt:lpstr>
      <vt:lpstr>Нова Варош</vt:lpstr>
      <vt:lpstr>Косјерић</vt:lpstr>
      <vt:lpstr>Ариље</vt:lpstr>
      <vt:lpstr>Лучани</vt:lpstr>
      <vt:lpstr>Горњи Милановац</vt:lpstr>
      <vt:lpstr>Чачак</vt:lpstr>
      <vt:lpstr>Ивањица</vt:lpstr>
      <vt:lpstr>Тутин</vt:lpstr>
      <vt:lpstr>Нови Пазар</vt:lpstr>
      <vt:lpstr>Рашка</vt:lpstr>
      <vt:lpstr>Богатић</vt:lpstr>
      <vt:lpstr>Коцељева</vt:lpstr>
      <vt:lpstr>Љубовија</vt:lpstr>
      <vt:lpstr>Велика Плана</vt:lpstr>
      <vt:lpstr>Смедерево</vt:lpstr>
      <vt:lpstr>Бојник</vt:lpstr>
      <vt:lpstr>Лебане</vt:lpstr>
      <vt:lpstr>Алексинац</vt:lpstr>
      <vt:lpstr>Дољевац</vt:lpstr>
      <vt:lpstr>Гаџин Хан</vt:lpstr>
      <vt:lpstr>Мерошина</vt:lpstr>
      <vt:lpstr>Ражањ</vt:lpstr>
      <vt:lpstr>Бабушница</vt:lpstr>
      <vt:lpstr>Бела Паланка</vt:lpstr>
      <vt:lpstr>Димитровград</vt:lpstr>
      <vt:lpstr>Босилеград</vt:lpstr>
      <vt:lpstr>Прешево</vt:lpstr>
      <vt:lpstr>Трговиште</vt:lpstr>
      <vt:lpstr>Прокупље</vt:lpstr>
      <vt:lpstr>Ниш-Црвени Крст</vt:lpstr>
      <vt:lpstr>Ниш-медијана</vt:lpstr>
      <vt:lpstr>Ниш-Паллилула</vt:lpstr>
      <vt:lpstr>Ниш-Нишка Бања</vt:lpstr>
      <vt:lpstr>Црна трава</vt:lpstr>
      <vt:lpstr>Медвеђа</vt:lpstr>
      <vt:lpstr>Ниш</vt:lpstr>
      <vt:lpstr>Сврљиг</vt:lpstr>
      <vt:lpstr>Бујановац</vt:lpstr>
      <vt:lpstr>Сурдуллица</vt:lpstr>
      <vt:lpstr>Владичин Хан</vt:lpstr>
      <vt:lpstr>Врање</vt:lpstr>
      <vt:lpstr>Житорађа</vt:lpstr>
      <vt:lpstr>Београд</vt:lpstr>
      <vt:lpstr>Александровац</vt:lpstr>
      <vt:lpstr>Бољевац</vt:lpstr>
      <vt:lpstr>Брус</vt:lpstr>
      <vt:lpstr>Варварин</vt:lpstr>
      <vt:lpstr>Књажевац</vt:lpstr>
      <vt:lpstr>Љиг</vt:lpstr>
      <vt:lpstr>Мионица</vt:lpstr>
      <vt:lpstr>Прибој</vt:lpstr>
      <vt:lpstr>Сјеница</vt:lpstr>
      <vt:lpstr>Сокобања</vt:lpstr>
      <vt:lpstr>Трстеник</vt:lpstr>
      <vt:lpstr>Ћићевац</vt:lpstr>
      <vt:lpstr>Зајечар</vt:lpstr>
      <vt:lpstr>Крушевац</vt:lpstr>
      <vt:lpstr>Лесковац</vt:lpstr>
      <vt:lpstr>Sheet9</vt:lpstr>
      <vt:lpstr>Sheet10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</dc:creator>
  <cp:lastModifiedBy>x4</cp:lastModifiedBy>
  <cp:lastPrinted>2012-03-16T12:37:49Z</cp:lastPrinted>
  <dcterms:created xsi:type="dcterms:W3CDTF">2011-12-01T06:34:40Z</dcterms:created>
  <dcterms:modified xsi:type="dcterms:W3CDTF">2012-04-17T11:42:06Z</dcterms:modified>
</cp:coreProperties>
</file>